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terim Finance Director - RJC\Fire Commission\"/>
    </mc:Choice>
  </mc:AlternateContent>
  <xr:revisionPtr revIDLastSave="0" documentId="13_ncr:1_{909878E9-09A5-4B1E-9C74-64B72DAFE42C}" xr6:coauthVersionLast="36" xr6:coauthVersionMax="36" xr10:uidLastSave="{00000000-0000-0000-0000-000000000000}"/>
  <bookViews>
    <workbookView xWindow="0" yWindow="0" windowWidth="15300" windowHeight="7170" xr2:uid="{EF700D67-59F4-409C-8228-570B9DB47F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H60" i="1"/>
  <c r="H59" i="1"/>
  <c r="H58" i="1"/>
  <c r="G61" i="1"/>
  <c r="G60" i="1"/>
  <c r="G59" i="1"/>
  <c r="G58" i="1"/>
  <c r="F61" i="1"/>
  <c r="F60" i="1"/>
  <c r="F59" i="1"/>
  <c r="F58" i="1"/>
  <c r="E61" i="1"/>
  <c r="E60" i="1"/>
  <c r="E59" i="1"/>
  <c r="E58" i="1"/>
  <c r="I55" i="1"/>
  <c r="H55" i="1"/>
  <c r="G55" i="1"/>
  <c r="F55" i="1"/>
  <c r="E55" i="1"/>
  <c r="I54" i="1"/>
  <c r="H54" i="1"/>
  <c r="G54" i="1"/>
  <c r="F54" i="1"/>
  <c r="E54" i="1"/>
  <c r="I53" i="1"/>
  <c r="H53" i="1"/>
  <c r="G53" i="1"/>
  <c r="F53" i="1"/>
  <c r="E53" i="1"/>
  <c r="I52" i="1"/>
  <c r="H52" i="1"/>
  <c r="G52" i="1"/>
  <c r="F52" i="1"/>
  <c r="E52" i="1"/>
  <c r="D55" i="1"/>
  <c r="D54" i="1"/>
  <c r="D53" i="1"/>
  <c r="D52" i="1"/>
  <c r="I46" i="1"/>
  <c r="I45" i="1"/>
  <c r="F23" i="1"/>
  <c r="F22" i="1"/>
  <c r="E28" i="1"/>
  <c r="D23" i="1"/>
  <c r="D22" i="1"/>
  <c r="I14" i="1"/>
  <c r="D27" i="1" s="1"/>
  <c r="I13" i="1"/>
  <c r="D26" i="1" s="1"/>
  <c r="F26" i="1" s="1"/>
  <c r="I47" i="1" s="1"/>
  <c r="I12" i="1"/>
  <c r="D25" i="1" s="1"/>
  <c r="I11" i="1"/>
  <c r="D24" i="1" s="1"/>
  <c r="I10" i="1"/>
  <c r="I9" i="1"/>
  <c r="H15" i="1"/>
  <c r="G15" i="1"/>
  <c r="F15" i="1"/>
  <c r="E15" i="1"/>
  <c r="E10" i="1"/>
  <c r="D15" i="1"/>
  <c r="D28" i="1" l="1"/>
  <c r="I15" i="1"/>
</calcChain>
</file>

<file path=xl/sharedStrings.xml><?xml version="1.0" encoding="utf-8"?>
<sst xmlns="http://schemas.openxmlformats.org/spreadsheetml/2006/main" count="39" uniqueCount="23">
  <si>
    <t>Coventry Fire Commission</t>
  </si>
  <si>
    <t>Analysis of 2024 Tax Roll</t>
  </si>
  <si>
    <t>Residential</t>
  </si>
  <si>
    <t>Commercial /Industrial</t>
  </si>
  <si>
    <t>Real Property Frozen</t>
  </si>
  <si>
    <t>Real Property Adjustment</t>
  </si>
  <si>
    <t>Tangible Personal Property</t>
  </si>
  <si>
    <t>Personal Property Adjustment</t>
  </si>
  <si>
    <t>Net Tax Levy</t>
  </si>
  <si>
    <t>Fiscal 2025 - 2024 Tax Roll Assessment Date 12/31/2023</t>
  </si>
  <si>
    <t>Town of Coventry</t>
  </si>
  <si>
    <t>Coventry FD</t>
  </si>
  <si>
    <t>Hopkins Hill FD</t>
  </si>
  <si>
    <t>Central Coventry Fd</t>
  </si>
  <si>
    <t>Western Coventry FD</t>
  </si>
  <si>
    <t>Total Taxes Levied</t>
  </si>
  <si>
    <t>Net Assessed Values</t>
  </si>
  <si>
    <t>Calculated Rate</t>
  </si>
  <si>
    <t>Estimated Rate if all Rolls combined into the Town</t>
  </si>
  <si>
    <t>Current tax rates per 2024 Tax Rolls</t>
  </si>
  <si>
    <t>Residential Property Estimate</t>
  </si>
  <si>
    <t>Estimated Combined Rate</t>
  </si>
  <si>
    <t>Combined Town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</si>
</sst>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_(* #,##0_);_(* \(#,##0\);_(* &quot;-&quot;??_);_(@_)"/>
    <numFmt numFmtId="168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5" fontId="2" fillId="0" borderId="0" xfId="2" applyNumberFormat="1" applyFont="1"/>
    <xf numFmtId="165" fontId="2" fillId="0" borderId="2" xfId="2" applyNumberFormat="1" applyFont="1" applyBorder="1"/>
    <xf numFmtId="167" fontId="2" fillId="0" borderId="0" xfId="1" applyNumberFormat="1" applyFont="1"/>
    <xf numFmtId="165" fontId="2" fillId="0" borderId="0" xfId="0" applyNumberFormat="1" applyFont="1"/>
    <xf numFmtId="167" fontId="2" fillId="0" borderId="0" xfId="0" applyNumberFormat="1" applyFont="1"/>
    <xf numFmtId="165" fontId="2" fillId="0" borderId="2" xfId="0" applyNumberFormat="1" applyFont="1" applyBorder="1"/>
    <xf numFmtId="0" fontId="3" fillId="0" borderId="1" xfId="0" applyFont="1" applyBorder="1" applyAlignment="1">
      <alignment horizontal="center" wrapText="1"/>
    </xf>
    <xf numFmtId="44" fontId="2" fillId="0" borderId="0" xfId="0" applyNumberFormat="1" applyFont="1"/>
    <xf numFmtId="168" fontId="2" fillId="0" borderId="0" xfId="2" applyNumberFormat="1" applyFont="1"/>
    <xf numFmtId="6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BEE4-D283-400D-BF7C-2E53B8E1E4F3}">
  <sheetPr>
    <pageSetUpPr fitToPage="1"/>
  </sheetPr>
  <dimension ref="A1:L61"/>
  <sheetViews>
    <sheetView tabSelected="1" topLeftCell="A21" workbookViewId="0">
      <selection activeCell="A39" sqref="A39:XFD39"/>
    </sheetView>
  </sheetViews>
  <sheetFormatPr defaultRowHeight="15.75" x14ac:dyDescent="0.25"/>
  <cols>
    <col min="1" max="1" width="9.140625" style="1"/>
    <col min="2" max="2" width="30.28515625" style="1" bestFit="1" customWidth="1"/>
    <col min="3" max="3" width="2.85546875" style="1" customWidth="1"/>
    <col min="4" max="4" width="15.7109375" style="1" bestFit="1" customWidth="1"/>
    <col min="5" max="5" width="16.85546875" style="1" bestFit="1" customWidth="1"/>
    <col min="6" max="6" width="12.85546875" style="1" customWidth="1"/>
    <col min="7" max="7" width="14.85546875" style="1" customWidth="1"/>
    <col min="8" max="8" width="14.42578125" style="1" customWidth="1"/>
    <col min="9" max="9" width="16.140625" style="1" customWidth="1"/>
    <col min="10" max="16384" width="9.140625" style="1"/>
  </cols>
  <sheetData>
    <row r="1" spans="1:12" s="3" customFormat="1" x14ac:dyDescent="0.25"/>
    <row r="2" spans="1:12" s="3" customForma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3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3" customFormat="1" x14ac:dyDescent="0.25"/>
    <row r="5" spans="1:12" s="3" customFormat="1" x14ac:dyDescent="0.25">
      <c r="A5" s="4" t="s">
        <v>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3" customFormat="1" x14ac:dyDescent="0.25"/>
    <row r="7" spans="1:12" s="3" customFormat="1" ht="31.5" x14ac:dyDescent="0.25"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</row>
    <row r="8" spans="1:12" s="3" customFormat="1" x14ac:dyDescent="0.25">
      <c r="D8" s="7"/>
      <c r="E8" s="7"/>
      <c r="F8" s="7"/>
      <c r="G8" s="7"/>
      <c r="H8" s="7"/>
    </row>
    <row r="9" spans="1:12" x14ac:dyDescent="0.25">
      <c r="B9" s="1" t="s">
        <v>2</v>
      </c>
      <c r="D9" s="8">
        <v>56578059</v>
      </c>
      <c r="E9" s="8">
        <v>1972769</v>
      </c>
      <c r="F9" s="8">
        <v>742312</v>
      </c>
      <c r="G9" s="8">
        <v>3897323</v>
      </c>
      <c r="H9" s="8">
        <v>919720</v>
      </c>
      <c r="I9" s="11">
        <f>SUM(D9:H9)</f>
        <v>64110183</v>
      </c>
    </row>
    <row r="10" spans="1:12" x14ac:dyDescent="0.25">
      <c r="B10" s="1" t="s">
        <v>3</v>
      </c>
      <c r="D10" s="10">
        <v>12257599</v>
      </c>
      <c r="E10" s="10">
        <f>61061+238741</f>
        <v>299802</v>
      </c>
      <c r="F10" s="10">
        <v>302664</v>
      </c>
      <c r="G10" s="10">
        <v>832438</v>
      </c>
      <c r="H10" s="10">
        <v>20290</v>
      </c>
      <c r="I10" s="12">
        <f>SUM(D10:H10)</f>
        <v>13712793</v>
      </c>
    </row>
    <row r="11" spans="1:12" x14ac:dyDescent="0.25">
      <c r="B11" s="1" t="s">
        <v>4</v>
      </c>
      <c r="D11" s="10">
        <v>10964273</v>
      </c>
      <c r="E11" s="10">
        <v>8573</v>
      </c>
      <c r="F11" s="10">
        <v>0</v>
      </c>
      <c r="G11" s="10">
        <v>0</v>
      </c>
      <c r="H11" s="10">
        <v>0</v>
      </c>
      <c r="I11" s="12">
        <f t="shared" ref="I11:I14" si="0">SUM(D11:H11)</f>
        <v>10972846</v>
      </c>
    </row>
    <row r="12" spans="1:12" x14ac:dyDescent="0.25">
      <c r="B12" s="1" t="s">
        <v>5</v>
      </c>
      <c r="D12" s="10">
        <v>-18</v>
      </c>
      <c r="E12" s="10">
        <v>360</v>
      </c>
      <c r="F12" s="10">
        <v>0</v>
      </c>
      <c r="G12" s="10">
        <v>249</v>
      </c>
      <c r="H12" s="10">
        <v>287</v>
      </c>
      <c r="I12" s="12">
        <f t="shared" si="0"/>
        <v>878</v>
      </c>
    </row>
    <row r="13" spans="1:12" x14ac:dyDescent="0.25">
      <c r="B13" s="1" t="s">
        <v>6</v>
      </c>
      <c r="D13" s="10">
        <v>1860478</v>
      </c>
      <c r="E13" s="10">
        <v>37684</v>
      </c>
      <c r="F13" s="10">
        <v>34373</v>
      </c>
      <c r="G13" s="10">
        <v>87318</v>
      </c>
      <c r="H13" s="10">
        <v>10856</v>
      </c>
      <c r="I13" s="12">
        <f t="shared" si="0"/>
        <v>2030709</v>
      </c>
    </row>
    <row r="14" spans="1:12" x14ac:dyDescent="0.25">
      <c r="B14" s="1" t="s">
        <v>7</v>
      </c>
      <c r="D14" s="10">
        <v>-1</v>
      </c>
      <c r="E14" s="10">
        <v>85</v>
      </c>
      <c r="F14" s="10">
        <v>-1</v>
      </c>
      <c r="G14" s="10">
        <v>67</v>
      </c>
      <c r="H14" s="10">
        <v>38</v>
      </c>
      <c r="I14" s="12">
        <f t="shared" si="0"/>
        <v>188</v>
      </c>
    </row>
    <row r="15" spans="1:12" ht="16.5" thickBot="1" x14ac:dyDescent="0.3">
      <c r="B15" s="5" t="s">
        <v>8</v>
      </c>
      <c r="D15" s="9">
        <f>SUM(D9:D14)</f>
        <v>81660390</v>
      </c>
      <c r="E15" s="9">
        <f t="shared" ref="E15:I15" si="1">SUM(E9:E14)</f>
        <v>2319273</v>
      </c>
      <c r="F15" s="9">
        <f t="shared" si="1"/>
        <v>1079348</v>
      </c>
      <c r="G15" s="9">
        <f t="shared" si="1"/>
        <v>4817395</v>
      </c>
      <c r="H15" s="9">
        <f t="shared" si="1"/>
        <v>951191</v>
      </c>
      <c r="I15" s="9">
        <f t="shared" si="1"/>
        <v>90827597</v>
      </c>
    </row>
    <row r="16" spans="1:12" ht="16.5" thickTop="1" x14ac:dyDescent="0.25"/>
    <row r="18" spans="1:7" x14ac:dyDescent="0.25">
      <c r="A18" s="2" t="s">
        <v>18</v>
      </c>
    </row>
    <row r="19" spans="1:7" x14ac:dyDescent="0.25">
      <c r="A19" s="2"/>
    </row>
    <row r="20" spans="1:7" ht="31.5" x14ac:dyDescent="0.25">
      <c r="D20" s="6" t="s">
        <v>15</v>
      </c>
      <c r="E20" s="14" t="s">
        <v>16</v>
      </c>
      <c r="F20" s="14" t="s">
        <v>17</v>
      </c>
    </row>
    <row r="22" spans="1:7" x14ac:dyDescent="0.25">
      <c r="B22" s="1" t="s">
        <v>2</v>
      </c>
      <c r="D22" s="11">
        <f>+I9</f>
        <v>64110183</v>
      </c>
      <c r="E22" s="8">
        <v>3572555802</v>
      </c>
      <c r="F22" s="15">
        <f>+(D22*1000)/E22</f>
        <v>17.945187298154902</v>
      </c>
    </row>
    <row r="23" spans="1:7" x14ac:dyDescent="0.25">
      <c r="B23" s="1" t="s">
        <v>3</v>
      </c>
      <c r="D23" s="12">
        <f>+I10</f>
        <v>13712793</v>
      </c>
      <c r="E23" s="10">
        <v>550556920</v>
      </c>
      <c r="F23" s="15">
        <f>+(D23*1000)/E23</f>
        <v>24.907130401703061</v>
      </c>
      <c r="G23" s="15"/>
    </row>
    <row r="24" spans="1:7" x14ac:dyDescent="0.25">
      <c r="B24" s="1" t="s">
        <v>4</v>
      </c>
      <c r="D24" s="12">
        <f t="shared" ref="D24:D27" si="2">+I11</f>
        <v>10972846</v>
      </c>
      <c r="E24" s="10">
        <v>861375090</v>
      </c>
    </row>
    <row r="25" spans="1:7" x14ac:dyDescent="0.25">
      <c r="B25" s="1" t="s">
        <v>5</v>
      </c>
      <c r="D25" s="12">
        <f t="shared" si="2"/>
        <v>878</v>
      </c>
      <c r="E25" s="10">
        <v>0</v>
      </c>
    </row>
    <row r="26" spans="1:7" x14ac:dyDescent="0.25">
      <c r="B26" s="1" t="s">
        <v>6</v>
      </c>
      <c r="D26" s="12">
        <f t="shared" si="2"/>
        <v>2030709</v>
      </c>
      <c r="E26" s="10">
        <v>90095791</v>
      </c>
      <c r="F26" s="15">
        <f>+(D26*1000)/E26</f>
        <v>22.539443601754936</v>
      </c>
      <c r="G26" s="15"/>
    </row>
    <row r="27" spans="1:7" x14ac:dyDescent="0.25">
      <c r="B27" s="1" t="s">
        <v>7</v>
      </c>
      <c r="D27" s="12">
        <f t="shared" si="2"/>
        <v>188</v>
      </c>
      <c r="E27" s="10">
        <v>0</v>
      </c>
    </row>
    <row r="28" spans="1:7" ht="16.5" thickBot="1" x14ac:dyDescent="0.3">
      <c r="B28" s="5" t="s">
        <v>8</v>
      </c>
      <c r="D28" s="13">
        <f>SUM(D22:D27)</f>
        <v>90827597</v>
      </c>
      <c r="E28" s="9">
        <f>SUM(E22:E27)</f>
        <v>5074583603</v>
      </c>
    </row>
    <row r="29" spans="1:7" ht="16.5" thickTop="1" x14ac:dyDescent="0.25"/>
    <row r="42" spans="1:9" x14ac:dyDescent="0.25">
      <c r="A42" s="2" t="s">
        <v>19</v>
      </c>
    </row>
    <row r="43" spans="1:9" s="3" customFormat="1" ht="47.25" x14ac:dyDescent="0.25">
      <c r="D43" s="6" t="s">
        <v>10</v>
      </c>
      <c r="E43" s="6" t="s">
        <v>11</v>
      </c>
      <c r="F43" s="6" t="s">
        <v>12</v>
      </c>
      <c r="G43" s="6" t="s">
        <v>13</v>
      </c>
      <c r="H43" s="6" t="s">
        <v>14</v>
      </c>
      <c r="I43" s="6" t="s">
        <v>21</v>
      </c>
    </row>
    <row r="45" spans="1:9" x14ac:dyDescent="0.25">
      <c r="B45" s="1" t="s">
        <v>2</v>
      </c>
      <c r="D45" s="16">
        <v>15.837</v>
      </c>
      <c r="E45" s="16">
        <v>1.956</v>
      </c>
      <c r="F45" s="16">
        <v>1.95</v>
      </c>
      <c r="G45" s="16">
        <v>1.5669999999999999</v>
      </c>
      <c r="H45" s="16">
        <v>1.65</v>
      </c>
      <c r="I45" s="15">
        <f>+F22</f>
        <v>17.945187298154902</v>
      </c>
    </row>
    <row r="46" spans="1:9" x14ac:dyDescent="0.25">
      <c r="B46" s="1" t="s">
        <v>3</v>
      </c>
      <c r="D46" s="16">
        <v>22.263999999999999</v>
      </c>
      <c r="E46" s="16">
        <v>2.93</v>
      </c>
      <c r="F46" s="16">
        <v>2.93</v>
      </c>
      <c r="G46" s="16">
        <v>2.3519999999999999</v>
      </c>
      <c r="H46" s="16">
        <v>1.65</v>
      </c>
      <c r="I46" s="15">
        <f>+F23</f>
        <v>24.907130401703061</v>
      </c>
    </row>
    <row r="47" spans="1:9" x14ac:dyDescent="0.25">
      <c r="B47" s="1" t="s">
        <v>6</v>
      </c>
      <c r="D47" s="16">
        <v>20.65</v>
      </c>
      <c r="E47" s="16">
        <v>2.82</v>
      </c>
      <c r="F47" s="16">
        <v>1.95</v>
      </c>
      <c r="G47" s="16">
        <v>1.516</v>
      </c>
      <c r="H47" s="16">
        <v>1.58</v>
      </c>
      <c r="I47" s="15">
        <f>+F26</f>
        <v>22.539443601754936</v>
      </c>
    </row>
    <row r="49" spans="2:9" x14ac:dyDescent="0.25">
      <c r="D49" s="15"/>
    </row>
    <row r="50" spans="2:9" x14ac:dyDescent="0.25">
      <c r="D50" s="15"/>
    </row>
    <row r="51" spans="2:9" x14ac:dyDescent="0.25">
      <c r="B51" s="1" t="s">
        <v>20</v>
      </c>
    </row>
    <row r="52" spans="2:9" x14ac:dyDescent="0.25">
      <c r="B52" s="17">
        <v>300000</v>
      </c>
      <c r="D52" s="15">
        <f>+$B52/1000*D$45</f>
        <v>4751.1000000000004</v>
      </c>
      <c r="E52" s="15">
        <f t="shared" ref="E52:I55" si="3">+$B52/1000*E$45</f>
        <v>586.79999999999995</v>
      </c>
      <c r="F52" s="15">
        <f t="shared" si="3"/>
        <v>585</v>
      </c>
      <c r="G52" s="15">
        <f t="shared" si="3"/>
        <v>470.09999999999997</v>
      </c>
      <c r="H52" s="15">
        <f t="shared" si="3"/>
        <v>495</v>
      </c>
      <c r="I52" s="15">
        <f t="shared" si="3"/>
        <v>5383.5561894464709</v>
      </c>
    </row>
    <row r="53" spans="2:9" x14ac:dyDescent="0.25">
      <c r="B53" s="17">
        <v>400000</v>
      </c>
      <c r="D53" s="15">
        <f>+$B53/1000*D$45</f>
        <v>6334.8</v>
      </c>
      <c r="E53" s="15">
        <f t="shared" si="3"/>
        <v>782.4</v>
      </c>
      <c r="F53" s="15">
        <f t="shared" si="3"/>
        <v>780</v>
      </c>
      <c r="G53" s="15">
        <f t="shared" si="3"/>
        <v>626.79999999999995</v>
      </c>
      <c r="H53" s="15">
        <f t="shared" si="3"/>
        <v>660</v>
      </c>
      <c r="I53" s="15">
        <f t="shared" si="3"/>
        <v>7178.0749192619605</v>
      </c>
    </row>
    <row r="54" spans="2:9" x14ac:dyDescent="0.25">
      <c r="B54" s="17">
        <v>600000</v>
      </c>
      <c r="D54" s="15">
        <f>+$B54/1000*D$45</f>
        <v>9502.2000000000007</v>
      </c>
      <c r="E54" s="15">
        <f t="shared" si="3"/>
        <v>1173.5999999999999</v>
      </c>
      <c r="F54" s="15">
        <f t="shared" si="3"/>
        <v>1170</v>
      </c>
      <c r="G54" s="15">
        <f t="shared" si="3"/>
        <v>940.19999999999993</v>
      </c>
      <c r="H54" s="15">
        <f t="shared" si="3"/>
        <v>990</v>
      </c>
      <c r="I54" s="15">
        <f t="shared" si="3"/>
        <v>10767.112378892942</v>
      </c>
    </row>
    <row r="55" spans="2:9" x14ac:dyDescent="0.25">
      <c r="B55" s="17">
        <v>800000</v>
      </c>
      <c r="D55" s="15">
        <f>+$B55/1000*D$45</f>
        <v>12669.6</v>
      </c>
      <c r="E55" s="15">
        <f t="shared" si="3"/>
        <v>1564.8</v>
      </c>
      <c r="F55" s="15">
        <f t="shared" si="3"/>
        <v>1560</v>
      </c>
      <c r="G55" s="15">
        <f t="shared" si="3"/>
        <v>1253.5999999999999</v>
      </c>
      <c r="H55" s="15">
        <f t="shared" si="3"/>
        <v>1320</v>
      </c>
      <c r="I55" s="15">
        <f t="shared" si="3"/>
        <v>14356.149838523921</v>
      </c>
    </row>
    <row r="57" spans="2:9" x14ac:dyDescent="0.25">
      <c r="B57" s="1" t="s">
        <v>22</v>
      </c>
    </row>
    <row r="58" spans="2:9" x14ac:dyDescent="0.25">
      <c r="B58" s="17">
        <v>300000</v>
      </c>
      <c r="E58" s="15">
        <f>+$D52+E52</f>
        <v>5337.9000000000005</v>
      </c>
      <c r="F58" s="15">
        <f>+$D52+F52</f>
        <v>5336.1</v>
      </c>
      <c r="G58" s="15">
        <f>+$D52+G52</f>
        <v>5221.2000000000007</v>
      </c>
      <c r="H58" s="15">
        <f>+$D52+H52</f>
        <v>5246.1</v>
      </c>
    </row>
    <row r="59" spans="2:9" x14ac:dyDescent="0.25">
      <c r="B59" s="17">
        <v>400000</v>
      </c>
      <c r="E59" s="15">
        <f t="shared" ref="E59:F61" si="4">+$D53+E53</f>
        <v>7117.2</v>
      </c>
      <c r="F59" s="15">
        <f t="shared" si="4"/>
        <v>7114.8</v>
      </c>
      <c r="G59" s="15">
        <f t="shared" ref="G59:H59" si="5">+$D53+G53</f>
        <v>6961.6</v>
      </c>
      <c r="H59" s="15">
        <f t="shared" si="5"/>
        <v>6994.8</v>
      </c>
    </row>
    <row r="60" spans="2:9" x14ac:dyDescent="0.25">
      <c r="B60" s="17">
        <v>600000</v>
      </c>
      <c r="E60" s="15">
        <f t="shared" si="4"/>
        <v>10675.800000000001</v>
      </c>
      <c r="F60" s="15">
        <f t="shared" si="4"/>
        <v>10672.2</v>
      </c>
      <c r="G60" s="15">
        <f t="shared" ref="G60:H60" si="6">+$D54+G54</f>
        <v>10442.400000000001</v>
      </c>
      <c r="H60" s="15">
        <f t="shared" si="6"/>
        <v>10492.2</v>
      </c>
    </row>
    <row r="61" spans="2:9" x14ac:dyDescent="0.25">
      <c r="B61" s="17">
        <v>800000</v>
      </c>
      <c r="E61" s="15">
        <f t="shared" si="4"/>
        <v>14234.4</v>
      </c>
      <c r="F61" s="15">
        <f t="shared" si="4"/>
        <v>14229.6</v>
      </c>
      <c r="G61" s="15">
        <f t="shared" ref="G61:H61" si="7">+$D55+G55</f>
        <v>13923.2</v>
      </c>
      <c r="H61" s="15">
        <f t="shared" si="7"/>
        <v>13989.6</v>
      </c>
    </row>
  </sheetData>
  <mergeCells count="3">
    <mergeCell ref="A2:L2"/>
    <mergeCell ref="A3:L3"/>
    <mergeCell ref="A5:L5"/>
  </mergeCells>
  <pageMargins left="0.7" right="0.7" top="0.75" bottom="0.75" header="0.3" footer="0.3"/>
  <pageSetup scale="7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Civetti</dc:creator>
  <cp:lastModifiedBy>Robert Civetti</cp:lastModifiedBy>
  <cp:lastPrinted>2025-04-10T21:54:24Z</cp:lastPrinted>
  <dcterms:created xsi:type="dcterms:W3CDTF">2025-04-10T21:23:15Z</dcterms:created>
  <dcterms:modified xsi:type="dcterms:W3CDTF">2025-04-11T00:11:28Z</dcterms:modified>
</cp:coreProperties>
</file>