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roulx\Desktop\"/>
    </mc:Choice>
  </mc:AlternateContent>
  <xr:revisionPtr revIDLastSave="0" documentId="8_{0D52E57C-29D5-4792-8475-FFB9A3AD607B}" xr6:coauthVersionLast="47" xr6:coauthVersionMax="47" xr10:uidLastSave="{00000000-0000-0000-0000-000000000000}"/>
  <bookViews>
    <workbookView xWindow="1140" yWindow="1140" windowWidth="21600" windowHeight="11325" activeTab="2" xr2:uid="{ECB7C0F4-5BD5-4EF4-8D68-C952D13D388F}"/>
  </bookViews>
  <sheets>
    <sheet name="apparatus" sheetId="1" r:id="rId1"/>
    <sheet name="capital projection" sheetId="2" r:id="rId2"/>
    <sheet name="Debt Service Oblig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2" l="1"/>
  <c r="N53" i="2"/>
  <c r="M53" i="2"/>
  <c r="L53" i="2"/>
  <c r="K53" i="2"/>
  <c r="J53" i="2"/>
  <c r="I53" i="2"/>
  <c r="H53" i="2"/>
  <c r="G53" i="2"/>
  <c r="F53" i="2"/>
  <c r="I47" i="1" l="1"/>
  <c r="I35" i="1"/>
  <c r="I25" i="1"/>
  <c r="I13" i="1"/>
  <c r="I48" i="1" s="1"/>
</calcChain>
</file>

<file path=xl/sharedStrings.xml><?xml version="1.0" encoding="utf-8"?>
<sst xmlns="http://schemas.openxmlformats.org/spreadsheetml/2006/main" count="236" uniqueCount="194">
  <si>
    <t>Fire Districts in Coventry Rhode Island</t>
  </si>
  <si>
    <t>Category</t>
  </si>
  <si>
    <t>Description</t>
  </si>
  <si>
    <t>Year Purchased</t>
  </si>
  <si>
    <t>Make / Model</t>
  </si>
  <si>
    <t>Mileage (if applicable)</t>
  </si>
  <si>
    <t>Useful Life (# Yrs)</t>
  </si>
  <si>
    <t>Quantity On Hand</t>
  </si>
  <si>
    <t>Approximate Cost New</t>
  </si>
  <si>
    <t>Coventry (Anthony) Fire District</t>
  </si>
  <si>
    <t>Apparatus</t>
  </si>
  <si>
    <t>Ladder 1</t>
  </si>
  <si>
    <t>Sutphen Arial</t>
  </si>
  <si>
    <t>30,110 Miles/12357hrs</t>
  </si>
  <si>
    <t>5yrs</t>
  </si>
  <si>
    <t>Engine 1</t>
  </si>
  <si>
    <t>Ferrara Pumper</t>
  </si>
  <si>
    <t>98,447 miles/10,579hrs</t>
  </si>
  <si>
    <t>0yrs</t>
  </si>
  <si>
    <t>Rescue 1</t>
  </si>
  <si>
    <t>Ford F550 / PL Custom</t>
  </si>
  <si>
    <t>7,138mles/560hrs/322 idle hrs</t>
  </si>
  <si>
    <t>Rescue 1 Backup</t>
  </si>
  <si>
    <t>120,106miles/9413hrs/5451 idle hrs</t>
  </si>
  <si>
    <t>Chief SUV</t>
  </si>
  <si>
    <t>Chev Tahoe  PPV</t>
  </si>
  <si>
    <t>Fire Marshal SUV</t>
  </si>
  <si>
    <t>Ford Explorer</t>
  </si>
  <si>
    <t>1yr</t>
  </si>
  <si>
    <t>Inflatable Boat</t>
  </si>
  <si>
    <t>Defender series</t>
  </si>
  <si>
    <t>Murcury 15hp motor</t>
  </si>
  <si>
    <t>10yrs</t>
  </si>
  <si>
    <t>Coventry (Anthony) Fire District Total</t>
  </si>
  <si>
    <t>Central Coventry Fire District</t>
  </si>
  <si>
    <t>Engine 4</t>
  </si>
  <si>
    <t>Spartan</t>
  </si>
  <si>
    <t>94250mi</t>
  </si>
  <si>
    <t>5 yrs</t>
  </si>
  <si>
    <t>Engine 5</t>
  </si>
  <si>
    <t>47,619mi/4624hrs</t>
  </si>
  <si>
    <t>2 yrs</t>
  </si>
  <si>
    <t>Engine 7</t>
  </si>
  <si>
    <t>81,034mi/3,224hrs</t>
  </si>
  <si>
    <t>7 yrs</t>
  </si>
  <si>
    <t>Rescue 4</t>
  </si>
  <si>
    <t>F550/Lifeline</t>
  </si>
  <si>
    <t>115,532mi/7970hrs</t>
  </si>
  <si>
    <t>3 yrs</t>
  </si>
  <si>
    <t>Rescue 7  - Reserve</t>
  </si>
  <si>
    <t>Ford F550 / Lifeline</t>
  </si>
  <si>
    <t>202,403mi/12,0009hrs</t>
  </si>
  <si>
    <t>0 yrs</t>
  </si>
  <si>
    <t>Deputy Chief SUV</t>
  </si>
  <si>
    <t>Ford F350</t>
  </si>
  <si>
    <t>5575mi</t>
  </si>
  <si>
    <t>10 yrs</t>
  </si>
  <si>
    <t>Chevy Silverado 1500</t>
  </si>
  <si>
    <t>34825mi</t>
  </si>
  <si>
    <t>Pontoon Boat Marine 7</t>
  </si>
  <si>
    <t>50hp Yamaha</t>
  </si>
  <si>
    <t xml:space="preserve">Inflatable Boats #4 </t>
  </si>
  <si>
    <t>Achilles</t>
  </si>
  <si>
    <t>25hp Yamaha</t>
  </si>
  <si>
    <t>Inflatable Boats #7</t>
  </si>
  <si>
    <t>20hp Yamaha</t>
  </si>
  <si>
    <t>Central Coventry Fire District Total</t>
  </si>
  <si>
    <t>Western Coventry Fire District</t>
  </si>
  <si>
    <t>Brush Truck</t>
  </si>
  <si>
    <t>Ford F550</t>
  </si>
  <si>
    <t>28,054 miles</t>
  </si>
  <si>
    <t>10-12 yrs</t>
  </si>
  <si>
    <t>Tanker 8</t>
  </si>
  <si>
    <t>Mack R Model</t>
  </si>
  <si>
    <t>41,730 miles</t>
  </si>
  <si>
    <t>0-5 yrs</t>
  </si>
  <si>
    <t>Unit 8</t>
  </si>
  <si>
    <t>60,080 miles</t>
  </si>
  <si>
    <t>Kubota with Accessories/ Trailer/Pump Skid Unit</t>
  </si>
  <si>
    <t>~</t>
  </si>
  <si>
    <t>210 hours</t>
  </si>
  <si>
    <t>15 yrs</t>
  </si>
  <si>
    <t>Engine 8</t>
  </si>
  <si>
    <t>47,130 miles</t>
  </si>
  <si>
    <t>Rescue 8</t>
  </si>
  <si>
    <t>International Terrastar</t>
  </si>
  <si>
    <t>161,702 miles</t>
  </si>
  <si>
    <t>Ram 5500</t>
  </si>
  <si>
    <t>4,571 miles</t>
  </si>
  <si>
    <t>Rescue 8 (2024) Loan</t>
  </si>
  <si>
    <t>Western Coventry Fire District Total</t>
  </si>
  <si>
    <t>Hopkins Hill Fire District</t>
  </si>
  <si>
    <t>Quint 1</t>
  </si>
  <si>
    <t xml:space="preserve">Smeal </t>
  </si>
  <si>
    <t>20161 Miles/1972hrs</t>
  </si>
  <si>
    <t>20yrs</t>
  </si>
  <si>
    <t>Engine 6</t>
  </si>
  <si>
    <t>Smeal Pumper</t>
  </si>
  <si>
    <t>67517 miles/4581hrs</t>
  </si>
  <si>
    <t>Rescue 6</t>
  </si>
  <si>
    <t xml:space="preserve"> </t>
  </si>
  <si>
    <t>1393558mles/8723 hrs</t>
  </si>
  <si>
    <t>2yrs</t>
  </si>
  <si>
    <t>Brush 2</t>
  </si>
  <si>
    <t xml:space="preserve">Ford F350 </t>
  </si>
  <si>
    <t>5810miles</t>
  </si>
  <si>
    <t>Ford/Expedition</t>
  </si>
  <si>
    <t>Ford F150</t>
  </si>
  <si>
    <t>Utility 1</t>
  </si>
  <si>
    <t>3736 miles/ 288 hrs</t>
  </si>
  <si>
    <t>UTV 1</t>
  </si>
  <si>
    <t>Polaris general</t>
  </si>
  <si>
    <t>253 miles/ 12 Hours</t>
  </si>
  <si>
    <t>Decon Trailer?Equipment</t>
  </si>
  <si>
    <t>RI State Regional Team</t>
  </si>
  <si>
    <t>Hopkins Hill Fire District Total</t>
  </si>
  <si>
    <t>Apparatus Grand Total</t>
  </si>
  <si>
    <t>Apparatus Inventory Listing</t>
  </si>
  <si>
    <t>Ladder Trucks:</t>
  </si>
  <si>
    <t>Date Acquired</t>
  </si>
  <si>
    <t>Original Cost</t>
  </si>
  <si>
    <t>FY 2027</t>
  </si>
  <si>
    <t>FY 2028</t>
  </si>
  <si>
    <t>FY 2029</t>
  </si>
  <si>
    <t>FY 2030</t>
  </si>
  <si>
    <t>FY 2031</t>
  </si>
  <si>
    <t>FY 2032</t>
  </si>
  <si>
    <t>FY 2033</t>
  </si>
  <si>
    <t>FY 2034</t>
  </si>
  <si>
    <t>FY 2035</t>
  </si>
  <si>
    <t>FY 2036</t>
  </si>
  <si>
    <t>10 year capital replacement plan projection - Estimated Cost</t>
  </si>
  <si>
    <t>Engine 1 - AFD</t>
  </si>
  <si>
    <t>Engine 4 - CCFD</t>
  </si>
  <si>
    <t>Engine 5 - CCFD</t>
  </si>
  <si>
    <t>Engine 7 - CCFD</t>
  </si>
  <si>
    <t>Engine 8 - WFD</t>
  </si>
  <si>
    <t>Ladder 1 - AFD</t>
  </si>
  <si>
    <t>Quint 1 - HHFD</t>
  </si>
  <si>
    <t>Engine 6 - HHFD</t>
  </si>
  <si>
    <t>Engines/Tankers:</t>
  </si>
  <si>
    <t>Rescue:</t>
  </si>
  <si>
    <t>Rescue 1 - AFD</t>
  </si>
  <si>
    <t>Rescue 4 - CCFD</t>
  </si>
  <si>
    <t>Rescue 1 - reserve - AFD</t>
  </si>
  <si>
    <t>Rescue 7 - reserve - CCFD</t>
  </si>
  <si>
    <t>Tanker 8 - WCFD</t>
  </si>
  <si>
    <t>Rescue 8 - WCFD</t>
  </si>
  <si>
    <t>Est. Original Useful Life (yrs)</t>
  </si>
  <si>
    <t>??</t>
  </si>
  <si>
    <t>Rescue 6 - HHFD</t>
  </si>
  <si>
    <t>FIRE DISTRICTS IN COVENTRY RHODE ISLAND</t>
  </si>
  <si>
    <t>FIRE APPARATUS AND VEHICLES</t>
  </si>
  <si>
    <t>PROJECTED 10 YEAR CAPITAL REPLACEMENT PLAN</t>
  </si>
  <si>
    <t>Other Vehicles:</t>
  </si>
  <si>
    <t>Chief SUV - AFD</t>
  </si>
  <si>
    <t>Fire Marshall SUV - AFD</t>
  </si>
  <si>
    <t>Deputy Chief SUV - CCFD</t>
  </si>
  <si>
    <t>Fire Marshall SUV - CCFD</t>
  </si>
  <si>
    <t>Brush Truck -  WCFD</t>
  </si>
  <si>
    <t>Unit 8 F350 - WCFD</t>
  </si>
  <si>
    <t>Brush 2 Truck - HHFD</t>
  </si>
  <si>
    <t>Chief SUV - HHFD</t>
  </si>
  <si>
    <t>Fire Marshall SUV - HHFD</t>
  </si>
  <si>
    <t>Utility 1 F550 - HHFD</t>
  </si>
  <si>
    <t>Kubota, trailer etc - WCFD</t>
  </si>
  <si>
    <t>UTV 1 - HHFD</t>
  </si>
  <si>
    <t>Decon Trailer &amp; Equip. - HHFD</t>
  </si>
  <si>
    <t>Marine/Boats:</t>
  </si>
  <si>
    <t>Inflatable Boat - AFD</t>
  </si>
  <si>
    <t>Pontoon Boat - Marine 7 - CCFD</t>
  </si>
  <si>
    <t>????</t>
  </si>
  <si>
    <t>Inflatable Boat #4 - CCFD</t>
  </si>
  <si>
    <t>Inflatable Boat #7 - CCFD</t>
  </si>
  <si>
    <t>Inflatable Boat - HHFD</t>
  </si>
  <si>
    <t>Original Loan Amount</t>
  </si>
  <si>
    <t>Date of Loan</t>
  </si>
  <si>
    <t>Term of Loan (yrs)</t>
  </si>
  <si>
    <t>Interest Rate</t>
  </si>
  <si>
    <t>Principal Balance 12/31/2024</t>
  </si>
  <si>
    <t>7/2025-6/2026</t>
  </si>
  <si>
    <t>7/2026-6/2027</t>
  </si>
  <si>
    <t>7/2027-6/2028</t>
  </si>
  <si>
    <t>7/2028-6/2029</t>
  </si>
  <si>
    <t>7/2029-6/2030</t>
  </si>
  <si>
    <t>7/2030-6/2031</t>
  </si>
  <si>
    <t>Purpose of Loan</t>
  </si>
  <si>
    <t>FUTURE ANNUAL DEBT SERVICE PAYMENTS - PRINCIPAL AND INTEREST</t>
  </si>
  <si>
    <t>Total</t>
  </si>
  <si>
    <t>Rescue</t>
  </si>
  <si>
    <t>Summit Station</t>
  </si>
  <si>
    <t>Rescue Quarterly Mortgage Monthly Payment</t>
  </si>
  <si>
    <t>30 (2039)</t>
  </si>
  <si>
    <t>Summit Mortgage 4.75% until 2021 to 3.75% then 6.5% Nov 2024 for length of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</si>
</sst>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ptos Narrow"/>
    </font>
    <font>
      <b/>
      <sz val="11"/>
      <color theme="1"/>
      <name val="Aptos Narrow"/>
    </font>
    <font>
      <b/>
      <sz val="11"/>
      <color theme="0"/>
      <name val="Aptos Narrow"/>
    </font>
    <font>
      <sz val="11"/>
      <color theme="1"/>
      <name val="Aptos Narrow"/>
    </font>
    <font>
      <b/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3" borderId="0" xfId="0" applyFont="1" applyFill="1"/>
    <xf numFmtId="0" fontId="6" fillId="4" borderId="0" xfId="0" applyFont="1" applyFill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8" fontId="6" fillId="0" borderId="2" xfId="0" applyNumberFormat="1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right"/>
    </xf>
    <xf numFmtId="8" fontId="4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0" borderId="6" xfId="0" applyBorder="1"/>
    <xf numFmtId="8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right"/>
    </xf>
    <xf numFmtId="8" fontId="7" fillId="5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65" fontId="2" fillId="0" borderId="11" xfId="1" applyNumberFormat="1" applyFont="1" applyBorder="1" applyAlignment="1">
      <alignment horizontal="center" wrapText="1"/>
    </xf>
    <xf numFmtId="165" fontId="2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8" fillId="0" borderId="0" xfId="0" applyFont="1"/>
    <xf numFmtId="0" fontId="9" fillId="0" borderId="11" xfId="0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10" fillId="0" borderId="0" xfId="0" applyFont="1"/>
    <xf numFmtId="44" fontId="8" fillId="0" borderId="0" xfId="1" applyFont="1" applyAlignment="1">
      <alignment horizontal="center"/>
    </xf>
    <xf numFmtId="44" fontId="8" fillId="0" borderId="0" xfId="1" applyFont="1"/>
    <xf numFmtId="165" fontId="9" fillId="0" borderId="0" xfId="1" applyNumberFormat="1" applyFont="1" applyAlignment="1">
      <alignment horizontal="center"/>
    </xf>
    <xf numFmtId="44" fontId="8" fillId="0" borderId="15" xfId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7" fontId="0" fillId="0" borderId="0" xfId="0" applyNumberFormat="1" applyFont="1" applyAlignment="1">
      <alignment horizontal="center"/>
    </xf>
    <xf numFmtId="15" fontId="0" fillId="0" borderId="0" xfId="0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9DCB-BFBC-4E2C-A1EB-F32AA42A4634}">
  <dimension ref="B1:I48"/>
  <sheetViews>
    <sheetView topLeftCell="B1" workbookViewId="0">
      <selection activeCell="C6" sqref="C6"/>
    </sheetView>
  </sheetViews>
  <sheetFormatPr defaultRowHeight="15" x14ac:dyDescent="0.25"/>
  <cols>
    <col min="2" max="2" width="56.28515625" bestFit="1" customWidth="1"/>
    <col min="3" max="3" width="39.42578125" customWidth="1"/>
    <col min="4" max="4" width="35.5703125" bestFit="1" customWidth="1"/>
    <col min="5" max="5" width="28.7109375" bestFit="1" customWidth="1"/>
    <col min="6" max="6" width="34.7109375" bestFit="1" customWidth="1"/>
    <col min="7" max="7" width="19.28515625" bestFit="1" customWidth="1"/>
    <col min="8" max="8" width="30.7109375" bestFit="1" customWidth="1"/>
    <col min="9" max="9" width="24.28515625" bestFit="1" customWidth="1"/>
  </cols>
  <sheetData>
    <row r="1" spans="2:9" ht="21" x14ac:dyDescent="0.35">
      <c r="B1" s="1" t="s">
        <v>0</v>
      </c>
    </row>
    <row r="2" spans="2:9" x14ac:dyDescent="0.25">
      <c r="B2" s="2" t="s">
        <v>117</v>
      </c>
    </row>
    <row r="4" spans="2:9" x14ac:dyDescent="0.25"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3" t="s">
        <v>8</v>
      </c>
    </row>
    <row r="5" spans="2:9" x14ac:dyDescent="0.25">
      <c r="B5" s="5" t="s">
        <v>9</v>
      </c>
      <c r="C5" s="6"/>
      <c r="D5" s="6"/>
      <c r="E5" s="6"/>
      <c r="F5" s="6"/>
      <c r="G5" s="6"/>
      <c r="H5" s="6"/>
      <c r="I5" s="6"/>
    </row>
    <row r="6" spans="2:9" x14ac:dyDescent="0.25">
      <c r="B6" s="56" t="s">
        <v>10</v>
      </c>
      <c r="C6" s="7" t="s">
        <v>11</v>
      </c>
      <c r="D6" s="8">
        <v>2009</v>
      </c>
      <c r="E6" s="8" t="s">
        <v>12</v>
      </c>
      <c r="F6" s="8" t="s">
        <v>13</v>
      </c>
      <c r="G6" s="8" t="s">
        <v>14</v>
      </c>
      <c r="H6" s="8">
        <v>1</v>
      </c>
      <c r="I6" s="9">
        <v>900000</v>
      </c>
    </row>
    <row r="7" spans="2:9" x14ac:dyDescent="0.25">
      <c r="B7" s="57"/>
      <c r="C7" s="7" t="s">
        <v>15</v>
      </c>
      <c r="D7" s="8">
        <v>2001</v>
      </c>
      <c r="E7" s="8" t="s">
        <v>16</v>
      </c>
      <c r="F7" s="8" t="s">
        <v>17</v>
      </c>
      <c r="G7" s="8" t="s">
        <v>18</v>
      </c>
      <c r="H7" s="8">
        <v>1</v>
      </c>
      <c r="I7" s="10">
        <v>700000</v>
      </c>
    </row>
    <row r="8" spans="2:9" x14ac:dyDescent="0.25">
      <c r="B8" s="57"/>
      <c r="C8" s="7" t="s">
        <v>19</v>
      </c>
      <c r="D8" s="8">
        <v>2024</v>
      </c>
      <c r="E8" s="8" t="s">
        <v>20</v>
      </c>
      <c r="F8" s="8" t="s">
        <v>21</v>
      </c>
      <c r="G8" s="7"/>
      <c r="H8" s="7"/>
      <c r="I8" s="9">
        <v>400000</v>
      </c>
    </row>
    <row r="9" spans="2:9" x14ac:dyDescent="0.25">
      <c r="B9" s="57"/>
      <c r="C9" s="7" t="s">
        <v>22</v>
      </c>
      <c r="D9" s="8">
        <v>2018</v>
      </c>
      <c r="E9" s="8" t="s">
        <v>20</v>
      </c>
      <c r="F9" s="8" t="s">
        <v>23</v>
      </c>
      <c r="G9" s="8" t="s">
        <v>14</v>
      </c>
      <c r="H9" s="8">
        <v>1</v>
      </c>
      <c r="I9" s="9">
        <v>400000</v>
      </c>
    </row>
    <row r="10" spans="2:9" x14ac:dyDescent="0.25">
      <c r="B10" s="57"/>
      <c r="C10" s="7" t="s">
        <v>24</v>
      </c>
      <c r="D10" s="8">
        <v>2013</v>
      </c>
      <c r="E10" s="8" t="s">
        <v>25</v>
      </c>
      <c r="F10" s="11">
        <v>38368</v>
      </c>
      <c r="G10" s="8" t="s">
        <v>14</v>
      </c>
      <c r="H10" s="8">
        <v>1</v>
      </c>
      <c r="I10" s="9">
        <v>68000</v>
      </c>
    </row>
    <row r="11" spans="2:9" x14ac:dyDescent="0.25">
      <c r="B11" s="57"/>
      <c r="C11" s="7" t="s">
        <v>26</v>
      </c>
      <c r="D11" s="8">
        <v>2009</v>
      </c>
      <c r="E11" s="8" t="s">
        <v>27</v>
      </c>
      <c r="F11" s="11">
        <v>150397</v>
      </c>
      <c r="G11" s="8" t="s">
        <v>28</v>
      </c>
      <c r="H11" s="8">
        <v>1</v>
      </c>
      <c r="I11" s="9">
        <v>52000</v>
      </c>
    </row>
    <row r="12" spans="2:9" x14ac:dyDescent="0.25">
      <c r="B12" s="58"/>
      <c r="C12" s="7" t="s">
        <v>29</v>
      </c>
      <c r="D12" s="8">
        <v>2022</v>
      </c>
      <c r="E12" s="8" t="s">
        <v>30</v>
      </c>
      <c r="F12" s="8" t="s">
        <v>31</v>
      </c>
      <c r="G12" s="8" t="s">
        <v>32</v>
      </c>
      <c r="H12" s="8">
        <v>1</v>
      </c>
      <c r="I12" s="9">
        <v>3799</v>
      </c>
    </row>
    <row r="13" spans="2:9" x14ac:dyDescent="0.25">
      <c r="C13" s="12"/>
      <c r="D13" s="12"/>
      <c r="E13" s="12"/>
      <c r="F13" s="12"/>
      <c r="G13" s="59" t="s">
        <v>33</v>
      </c>
      <c r="H13" s="59"/>
      <c r="I13" s="13">
        <f>SUM(I6:I12)</f>
        <v>2523799</v>
      </c>
    </row>
    <row r="14" spans="2:9" x14ac:dyDescent="0.25">
      <c r="B14" s="5" t="s">
        <v>34</v>
      </c>
      <c r="C14" s="14"/>
      <c r="D14" s="14"/>
      <c r="E14" s="14"/>
      <c r="F14" s="14"/>
      <c r="G14" s="14"/>
      <c r="H14" s="15"/>
      <c r="I14" s="16"/>
    </row>
    <row r="15" spans="2:9" ht="15.75" customHeight="1" x14ac:dyDescent="0.25">
      <c r="B15" s="56" t="s">
        <v>10</v>
      </c>
      <c r="C15" s="7" t="s">
        <v>35</v>
      </c>
      <c r="D15" s="8">
        <v>2017</v>
      </c>
      <c r="E15" s="8" t="s">
        <v>36</v>
      </c>
      <c r="F15" s="8" t="s">
        <v>37</v>
      </c>
      <c r="G15" s="8" t="s">
        <v>38</v>
      </c>
      <c r="H15" s="8">
        <v>1</v>
      </c>
      <c r="I15" s="9">
        <v>900000</v>
      </c>
    </row>
    <row r="16" spans="2:9" x14ac:dyDescent="0.25">
      <c r="B16" s="57"/>
      <c r="C16" s="7" t="s">
        <v>39</v>
      </c>
      <c r="D16" s="8">
        <v>1995</v>
      </c>
      <c r="E16" s="8" t="s">
        <v>36</v>
      </c>
      <c r="F16" s="8" t="s">
        <v>40</v>
      </c>
      <c r="G16" s="8" t="s">
        <v>41</v>
      </c>
      <c r="H16" s="8">
        <v>1</v>
      </c>
      <c r="I16" s="10">
        <v>900000</v>
      </c>
    </row>
    <row r="17" spans="2:9" x14ac:dyDescent="0.25">
      <c r="B17" s="57"/>
      <c r="C17" s="7" t="s">
        <v>42</v>
      </c>
      <c r="D17" s="8">
        <v>2019</v>
      </c>
      <c r="E17" s="8" t="s">
        <v>36</v>
      </c>
      <c r="F17" s="8" t="s">
        <v>43</v>
      </c>
      <c r="G17" s="8" t="s">
        <v>44</v>
      </c>
      <c r="H17" s="8">
        <v>1</v>
      </c>
      <c r="I17" s="9">
        <v>900000</v>
      </c>
    </row>
    <row r="18" spans="2:9" x14ac:dyDescent="0.25">
      <c r="B18" s="57"/>
      <c r="C18" s="7" t="s">
        <v>45</v>
      </c>
      <c r="D18" s="8">
        <v>2019</v>
      </c>
      <c r="E18" s="8" t="s">
        <v>46</v>
      </c>
      <c r="F18" s="17" t="s">
        <v>47</v>
      </c>
      <c r="G18" s="8" t="s">
        <v>48</v>
      </c>
      <c r="H18" s="8">
        <v>1</v>
      </c>
      <c r="I18" s="9">
        <v>550000</v>
      </c>
    </row>
    <row r="19" spans="2:9" x14ac:dyDescent="0.25">
      <c r="B19" s="57"/>
      <c r="C19" s="7" t="s">
        <v>49</v>
      </c>
      <c r="D19" s="8">
        <v>2017</v>
      </c>
      <c r="E19" s="8" t="s">
        <v>50</v>
      </c>
      <c r="F19" s="8" t="s">
        <v>51</v>
      </c>
      <c r="G19" s="8" t="s">
        <v>52</v>
      </c>
      <c r="H19" s="8">
        <v>1</v>
      </c>
      <c r="I19" s="9">
        <v>550000</v>
      </c>
    </row>
    <row r="20" spans="2:9" x14ac:dyDescent="0.25">
      <c r="B20" s="57"/>
      <c r="C20" s="7" t="s">
        <v>53</v>
      </c>
      <c r="D20" s="8">
        <v>2023</v>
      </c>
      <c r="E20" s="8" t="s">
        <v>54</v>
      </c>
      <c r="F20" s="11" t="s">
        <v>55</v>
      </c>
      <c r="G20" s="8" t="s">
        <v>56</v>
      </c>
      <c r="H20" s="8">
        <v>1</v>
      </c>
      <c r="I20" s="9">
        <v>70000</v>
      </c>
    </row>
    <row r="21" spans="2:9" x14ac:dyDescent="0.25">
      <c r="B21" s="57"/>
      <c r="C21" s="7" t="s">
        <v>26</v>
      </c>
      <c r="D21" s="8">
        <v>2018</v>
      </c>
      <c r="E21" s="8" t="s">
        <v>57</v>
      </c>
      <c r="F21" s="11" t="s">
        <v>58</v>
      </c>
      <c r="G21" s="8" t="s">
        <v>44</v>
      </c>
      <c r="H21" s="8">
        <v>1</v>
      </c>
      <c r="I21" s="9">
        <v>45000</v>
      </c>
    </row>
    <row r="22" spans="2:9" x14ac:dyDescent="0.25">
      <c r="B22" s="57"/>
      <c r="C22" s="7" t="s">
        <v>59</v>
      </c>
      <c r="D22" s="8"/>
      <c r="E22" s="8"/>
      <c r="F22" s="11" t="s">
        <v>60</v>
      </c>
      <c r="G22" s="8" t="s">
        <v>56</v>
      </c>
      <c r="H22" s="8">
        <v>1</v>
      </c>
      <c r="I22" s="9"/>
    </row>
    <row r="23" spans="2:9" x14ac:dyDescent="0.25">
      <c r="B23" s="57"/>
      <c r="C23" s="7" t="s">
        <v>61</v>
      </c>
      <c r="D23" s="8"/>
      <c r="E23" s="8" t="s">
        <v>62</v>
      </c>
      <c r="F23" s="11" t="s">
        <v>63</v>
      </c>
      <c r="G23" s="8" t="s">
        <v>56</v>
      </c>
      <c r="H23" s="8">
        <v>1</v>
      </c>
      <c r="I23" s="9">
        <v>5000</v>
      </c>
    </row>
    <row r="24" spans="2:9" x14ac:dyDescent="0.25">
      <c r="B24" s="58"/>
      <c r="C24" s="7" t="s">
        <v>64</v>
      </c>
      <c r="D24" s="8">
        <v>2021</v>
      </c>
      <c r="E24" s="8" t="s">
        <v>62</v>
      </c>
      <c r="F24" s="8" t="s">
        <v>65</v>
      </c>
      <c r="G24" s="8" t="s">
        <v>56</v>
      </c>
      <c r="H24" s="8">
        <v>1</v>
      </c>
      <c r="I24" s="9">
        <v>5000</v>
      </c>
    </row>
    <row r="25" spans="2:9" x14ac:dyDescent="0.25">
      <c r="B25" s="18"/>
      <c r="C25" s="12"/>
      <c r="D25" s="17"/>
      <c r="E25" s="17"/>
      <c r="F25" s="17"/>
      <c r="G25" s="59" t="s">
        <v>66</v>
      </c>
      <c r="H25" s="59"/>
      <c r="I25" s="13">
        <f>SUM(I15:I24)</f>
        <v>3925000</v>
      </c>
    </row>
    <row r="26" spans="2:9" x14ac:dyDescent="0.25">
      <c r="B26" s="5" t="s">
        <v>67</v>
      </c>
      <c r="C26" s="14"/>
      <c r="D26" s="19"/>
      <c r="E26" s="19"/>
      <c r="F26" s="19"/>
      <c r="G26" s="19"/>
      <c r="H26" s="20"/>
      <c r="I26" s="16"/>
    </row>
    <row r="27" spans="2:9" x14ac:dyDescent="0.25">
      <c r="B27" s="60" t="s">
        <v>10</v>
      </c>
      <c r="C27" s="21" t="s">
        <v>68</v>
      </c>
      <c r="D27" s="21">
        <v>2002</v>
      </c>
      <c r="E27" s="21" t="s">
        <v>69</v>
      </c>
      <c r="F27" s="21" t="s">
        <v>70</v>
      </c>
      <c r="G27" s="21" t="s">
        <v>71</v>
      </c>
      <c r="H27" s="21">
        <v>1</v>
      </c>
      <c r="I27" s="22">
        <v>100000</v>
      </c>
    </row>
    <row r="28" spans="2:9" x14ac:dyDescent="0.25">
      <c r="B28" s="60"/>
      <c r="C28" s="21" t="s">
        <v>72</v>
      </c>
      <c r="D28" s="21">
        <v>1996</v>
      </c>
      <c r="E28" s="21" t="s">
        <v>73</v>
      </c>
      <c r="F28" s="21" t="s">
        <v>74</v>
      </c>
      <c r="G28" s="21" t="s">
        <v>75</v>
      </c>
      <c r="H28" s="21">
        <v>1</v>
      </c>
      <c r="I28" s="23">
        <v>1000000</v>
      </c>
    </row>
    <row r="29" spans="2:9" x14ac:dyDescent="0.25">
      <c r="B29" s="60"/>
      <c r="C29" s="21" t="s">
        <v>76</v>
      </c>
      <c r="D29" s="21">
        <v>2008</v>
      </c>
      <c r="E29" s="21" t="s">
        <v>54</v>
      </c>
      <c r="F29" s="21" t="s">
        <v>77</v>
      </c>
      <c r="G29" s="21" t="s">
        <v>41</v>
      </c>
      <c r="H29" s="21">
        <v>1</v>
      </c>
      <c r="I29" s="23">
        <v>50000</v>
      </c>
    </row>
    <row r="30" spans="2:9" ht="30" x14ac:dyDescent="0.25">
      <c r="B30" s="60"/>
      <c r="C30" s="24" t="s">
        <v>78</v>
      </c>
      <c r="D30" s="21">
        <v>2008</v>
      </c>
      <c r="E30" s="21" t="s">
        <v>79</v>
      </c>
      <c r="F30" s="21" t="s">
        <v>80</v>
      </c>
      <c r="G30" s="21" t="s">
        <v>81</v>
      </c>
      <c r="H30" s="21">
        <v>1</v>
      </c>
      <c r="I30" s="23">
        <v>35000</v>
      </c>
    </row>
    <row r="31" spans="2:9" x14ac:dyDescent="0.25">
      <c r="B31" s="60"/>
      <c r="C31" s="21" t="s">
        <v>82</v>
      </c>
      <c r="D31" s="21">
        <v>2007</v>
      </c>
      <c r="E31" s="21" t="s">
        <v>36</v>
      </c>
      <c r="F31" s="21" t="s">
        <v>83</v>
      </c>
      <c r="G31" s="21" t="s">
        <v>56</v>
      </c>
      <c r="H31" s="21">
        <v>1</v>
      </c>
      <c r="I31" s="23">
        <v>800000</v>
      </c>
    </row>
    <row r="32" spans="2:9" x14ac:dyDescent="0.25">
      <c r="B32" s="60"/>
      <c r="C32" s="21" t="s">
        <v>84</v>
      </c>
      <c r="D32" s="21">
        <v>2013</v>
      </c>
      <c r="E32" s="21" t="s">
        <v>85</v>
      </c>
      <c r="F32" s="21" t="s">
        <v>86</v>
      </c>
      <c r="G32" s="21" t="s">
        <v>52</v>
      </c>
      <c r="H32" s="21">
        <v>1</v>
      </c>
      <c r="I32" s="21" t="s">
        <v>79</v>
      </c>
    </row>
    <row r="33" spans="2:9" x14ac:dyDescent="0.25">
      <c r="B33" s="60"/>
      <c r="C33" s="21" t="s">
        <v>84</v>
      </c>
      <c r="D33" s="21">
        <v>2024</v>
      </c>
      <c r="E33" s="21" t="s">
        <v>87</v>
      </c>
      <c r="F33" s="21" t="s">
        <v>88</v>
      </c>
      <c r="G33" s="21" t="s">
        <v>56</v>
      </c>
      <c r="H33" s="21">
        <v>1</v>
      </c>
      <c r="I33" s="23">
        <v>378200</v>
      </c>
    </row>
    <row r="34" spans="2:9" x14ac:dyDescent="0.25">
      <c r="B34" s="60"/>
      <c r="C34" s="21" t="s">
        <v>89</v>
      </c>
      <c r="D34" s="21" t="s">
        <v>79</v>
      </c>
      <c r="E34" s="21" t="s">
        <v>79</v>
      </c>
      <c r="F34" s="21" t="s">
        <v>79</v>
      </c>
      <c r="G34" s="21" t="s">
        <v>79</v>
      </c>
      <c r="H34" s="21" t="s">
        <v>79</v>
      </c>
      <c r="I34" s="21" t="s">
        <v>79</v>
      </c>
    </row>
    <row r="35" spans="2:9" x14ac:dyDescent="0.25">
      <c r="B35" s="25"/>
      <c r="C35" s="26"/>
      <c r="D35" s="26"/>
      <c r="E35" s="26"/>
      <c r="F35" s="26"/>
      <c r="G35" s="61" t="s">
        <v>90</v>
      </c>
      <c r="H35" s="61"/>
      <c r="I35" s="13">
        <f>SUM(I27:I34)</f>
        <v>2363200</v>
      </c>
    </row>
    <row r="36" spans="2:9" x14ac:dyDescent="0.25">
      <c r="B36" s="27" t="s">
        <v>91</v>
      </c>
      <c r="C36" s="28"/>
      <c r="D36" s="28"/>
      <c r="E36" s="28"/>
      <c r="F36" s="28"/>
      <c r="G36" s="28"/>
      <c r="H36" s="20"/>
      <c r="I36" s="16"/>
    </row>
    <row r="37" spans="2:9" x14ac:dyDescent="0.25">
      <c r="B37" s="52" t="s">
        <v>10</v>
      </c>
      <c r="C37" s="29" t="s">
        <v>92</v>
      </c>
      <c r="D37" s="21">
        <v>2019</v>
      </c>
      <c r="E37" s="21" t="s">
        <v>93</v>
      </c>
      <c r="F37" s="21" t="s">
        <v>94</v>
      </c>
      <c r="G37" s="21" t="s">
        <v>95</v>
      </c>
      <c r="H37" s="21">
        <v>1</v>
      </c>
      <c r="I37" s="22">
        <v>1500000</v>
      </c>
    </row>
    <row r="38" spans="2:9" x14ac:dyDescent="0.25">
      <c r="B38" s="53"/>
      <c r="C38" s="29" t="s">
        <v>96</v>
      </c>
      <c r="D38" s="21">
        <v>2002</v>
      </c>
      <c r="E38" s="21" t="s">
        <v>97</v>
      </c>
      <c r="F38" s="21" t="s">
        <v>98</v>
      </c>
      <c r="G38" s="21" t="s">
        <v>14</v>
      </c>
      <c r="H38" s="21">
        <v>1</v>
      </c>
      <c r="I38" s="30">
        <v>900000</v>
      </c>
    </row>
    <row r="39" spans="2:9" x14ac:dyDescent="0.25">
      <c r="B39" s="53"/>
      <c r="C39" s="29" t="s">
        <v>99</v>
      </c>
      <c r="D39" s="21">
        <v>2016</v>
      </c>
      <c r="E39" s="21" t="s">
        <v>100</v>
      </c>
      <c r="F39" s="21" t="s">
        <v>101</v>
      </c>
      <c r="G39" s="21" t="s">
        <v>102</v>
      </c>
      <c r="H39" s="21">
        <v>1</v>
      </c>
      <c r="I39" s="23">
        <v>500000</v>
      </c>
    </row>
    <row r="40" spans="2:9" x14ac:dyDescent="0.25">
      <c r="B40" s="53"/>
      <c r="C40" s="29" t="s">
        <v>103</v>
      </c>
      <c r="D40" s="21">
        <v>2012</v>
      </c>
      <c r="E40" s="21" t="s">
        <v>104</v>
      </c>
      <c r="F40" s="21" t="s">
        <v>105</v>
      </c>
      <c r="G40" s="21" t="s">
        <v>32</v>
      </c>
      <c r="H40" s="21">
        <v>1</v>
      </c>
      <c r="I40" s="23">
        <v>100000</v>
      </c>
    </row>
    <row r="41" spans="2:9" x14ac:dyDescent="0.25">
      <c r="B41" s="53"/>
      <c r="C41" s="29" t="s">
        <v>24</v>
      </c>
      <c r="D41" s="21">
        <v>2016</v>
      </c>
      <c r="E41" s="21" t="s">
        <v>106</v>
      </c>
      <c r="F41" s="31">
        <v>58000</v>
      </c>
      <c r="G41" s="21" t="s">
        <v>102</v>
      </c>
      <c r="H41" s="21">
        <v>1</v>
      </c>
      <c r="I41" s="23">
        <v>80000</v>
      </c>
    </row>
    <row r="42" spans="2:9" x14ac:dyDescent="0.25">
      <c r="B42" s="53"/>
      <c r="C42" s="29" t="s">
        <v>26</v>
      </c>
      <c r="D42" s="21">
        <v>2023</v>
      </c>
      <c r="E42" s="21" t="s">
        <v>107</v>
      </c>
      <c r="F42" s="31">
        <v>6000</v>
      </c>
      <c r="G42" s="21" t="s">
        <v>32</v>
      </c>
      <c r="H42" s="21">
        <v>1</v>
      </c>
      <c r="I42" s="23">
        <v>80000</v>
      </c>
    </row>
    <row r="43" spans="2:9" x14ac:dyDescent="0.25">
      <c r="B43" s="53"/>
      <c r="C43" s="29" t="s">
        <v>29</v>
      </c>
      <c r="D43" s="21">
        <v>2007</v>
      </c>
      <c r="E43" s="21" t="s">
        <v>62</v>
      </c>
      <c r="F43" s="21" t="s">
        <v>31</v>
      </c>
      <c r="G43" s="21" t="s">
        <v>32</v>
      </c>
      <c r="H43" s="21">
        <v>1</v>
      </c>
      <c r="I43" s="23">
        <v>10000</v>
      </c>
    </row>
    <row r="44" spans="2:9" x14ac:dyDescent="0.25">
      <c r="B44" s="53"/>
      <c r="C44" s="29" t="s">
        <v>108</v>
      </c>
      <c r="D44" s="21">
        <v>2016</v>
      </c>
      <c r="E44" s="21" t="s">
        <v>69</v>
      </c>
      <c r="F44" s="21" t="s">
        <v>109</v>
      </c>
      <c r="G44" s="21" t="s">
        <v>32</v>
      </c>
      <c r="H44" s="21">
        <v>1</v>
      </c>
      <c r="I44" s="23">
        <v>100000</v>
      </c>
    </row>
    <row r="45" spans="2:9" x14ac:dyDescent="0.25">
      <c r="B45" s="53"/>
      <c r="C45" s="29" t="s">
        <v>110</v>
      </c>
      <c r="D45" s="21">
        <v>2024</v>
      </c>
      <c r="E45" s="21" t="s">
        <v>111</v>
      </c>
      <c r="F45" s="21" t="s">
        <v>112</v>
      </c>
      <c r="G45" s="21" t="s">
        <v>32</v>
      </c>
      <c r="H45" s="21">
        <v>1</v>
      </c>
      <c r="I45" s="23">
        <v>50000</v>
      </c>
    </row>
    <row r="46" spans="2:9" x14ac:dyDescent="0.25">
      <c r="B46" s="54"/>
      <c r="C46" s="29" t="s">
        <v>113</v>
      </c>
      <c r="D46" s="21" t="s">
        <v>114</v>
      </c>
      <c r="E46" s="21"/>
      <c r="F46" s="21"/>
      <c r="G46" s="21"/>
      <c r="H46" s="21"/>
      <c r="I46" s="23">
        <v>500000</v>
      </c>
    </row>
    <row r="47" spans="2:9" x14ac:dyDescent="0.25">
      <c r="B47" s="32"/>
      <c r="D47" s="26"/>
      <c r="E47" s="26"/>
      <c r="F47" s="26"/>
      <c r="G47" s="55" t="s">
        <v>115</v>
      </c>
      <c r="H47" s="55"/>
      <c r="I47" s="33">
        <f>SUM(I37:I46)</f>
        <v>3820000</v>
      </c>
    </row>
    <row r="48" spans="2:9" x14ac:dyDescent="0.25">
      <c r="B48" s="32"/>
      <c r="D48" s="26"/>
      <c r="E48" s="26"/>
      <c r="F48" s="26"/>
      <c r="G48" s="26"/>
      <c r="H48" s="34" t="s">
        <v>116</v>
      </c>
      <c r="I48" s="35">
        <f>I13+I25+I35+I47</f>
        <v>12631999</v>
      </c>
    </row>
  </sheetData>
  <mergeCells count="8">
    <mergeCell ref="B37:B46"/>
    <mergeCell ref="G47:H47"/>
    <mergeCell ref="B6:B12"/>
    <mergeCell ref="G13:H13"/>
    <mergeCell ref="B15:B24"/>
    <mergeCell ref="G25:H25"/>
    <mergeCell ref="B27:B34"/>
    <mergeCell ref="G35:H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BF96-19FD-455A-9794-7912D94F45D3}">
  <dimension ref="A1:O66"/>
  <sheetViews>
    <sheetView workbookViewId="0">
      <pane xSplit="2" ySplit="7" topLeftCell="C36" activePane="bottomRight" state="frozen"/>
      <selection pane="topRight" activeCell="C1" sqref="C1"/>
      <selection pane="bottomLeft" activeCell="A8" sqref="A8"/>
      <selection pane="bottomRight" activeCell="I46" sqref="I46"/>
    </sheetView>
  </sheetViews>
  <sheetFormatPr defaultRowHeight="15" x14ac:dyDescent="0.25"/>
  <cols>
    <col min="2" max="2" width="32.140625" customWidth="1"/>
    <col min="3" max="4" width="13.7109375" style="26" bestFit="1" customWidth="1"/>
    <col min="5" max="5" width="12.5703125" style="42" bestFit="1" customWidth="1"/>
    <col min="6" max="13" width="9.140625" style="26"/>
  </cols>
  <sheetData>
    <row r="1" spans="1:15" x14ac:dyDescent="0.25">
      <c r="A1" s="65" t="s">
        <v>151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25">
      <c r="A2" s="65" t="s">
        <v>152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15" ht="15.75" thickBot="1" x14ac:dyDescent="0.3"/>
    <row r="6" spans="1:15" ht="15.75" thickBot="1" x14ac:dyDescent="0.3">
      <c r="F6" s="62" t="s">
        <v>131</v>
      </c>
      <c r="G6" s="63"/>
      <c r="H6" s="63"/>
      <c r="I6" s="63"/>
      <c r="J6" s="63"/>
      <c r="K6" s="63"/>
      <c r="L6" s="63"/>
      <c r="M6" s="63"/>
      <c r="N6" s="63"/>
      <c r="O6" s="64"/>
    </row>
    <row r="7" spans="1:15" ht="45" x14ac:dyDescent="0.25">
      <c r="C7" s="38" t="s">
        <v>119</v>
      </c>
      <c r="D7" s="39" t="s">
        <v>148</v>
      </c>
      <c r="E7" s="40" t="s">
        <v>120</v>
      </c>
      <c r="F7" s="38" t="s">
        <v>121</v>
      </c>
      <c r="G7" s="38" t="s">
        <v>122</v>
      </c>
      <c r="H7" s="38" t="s">
        <v>123</v>
      </c>
      <c r="I7" s="38" t="s">
        <v>124</v>
      </c>
      <c r="J7" s="38" t="s">
        <v>125</v>
      </c>
      <c r="K7" s="38" t="s">
        <v>126</v>
      </c>
      <c r="L7" s="38" t="s">
        <v>127</v>
      </c>
      <c r="M7" s="38" t="s">
        <v>128</v>
      </c>
      <c r="N7" s="38" t="s">
        <v>129</v>
      </c>
      <c r="O7" s="38" t="s">
        <v>130</v>
      </c>
    </row>
    <row r="8" spans="1:15" x14ac:dyDescent="0.25">
      <c r="C8" s="37"/>
      <c r="D8" s="37"/>
      <c r="E8" s="41"/>
      <c r="F8" s="37"/>
      <c r="G8" s="37"/>
      <c r="H8" s="37"/>
      <c r="I8" s="37"/>
      <c r="J8" s="37"/>
      <c r="K8" s="37"/>
      <c r="L8" s="37"/>
      <c r="M8" s="37"/>
    </row>
    <row r="9" spans="1:15" s="43" customFormat="1" x14ac:dyDescent="0.25">
      <c r="B9" s="44" t="s">
        <v>118</v>
      </c>
      <c r="C9" s="45"/>
      <c r="D9" s="45"/>
      <c r="E9" s="46"/>
      <c r="F9" s="45"/>
      <c r="G9" s="45"/>
      <c r="H9" s="45"/>
      <c r="I9" s="45"/>
      <c r="J9" s="45"/>
      <c r="K9" s="45"/>
      <c r="L9" s="45"/>
      <c r="M9" s="45"/>
    </row>
    <row r="10" spans="1:15" s="43" customFormat="1" x14ac:dyDescent="0.25">
      <c r="B10" s="43" t="s">
        <v>137</v>
      </c>
      <c r="C10" s="45">
        <v>2009</v>
      </c>
      <c r="D10" s="45">
        <v>20</v>
      </c>
      <c r="E10" s="46">
        <v>900000</v>
      </c>
      <c r="F10" s="48"/>
      <c r="G10" s="48"/>
      <c r="H10" s="48"/>
      <c r="I10" s="48"/>
      <c r="J10" s="48"/>
      <c r="K10" s="48"/>
      <c r="L10" s="48"/>
      <c r="M10" s="48"/>
      <c r="N10" s="49"/>
      <c r="O10" s="49"/>
    </row>
    <row r="11" spans="1:15" s="43" customFormat="1" x14ac:dyDescent="0.25">
      <c r="B11" s="43" t="s">
        <v>138</v>
      </c>
      <c r="C11" s="45">
        <v>2019</v>
      </c>
      <c r="D11" s="45">
        <v>20</v>
      </c>
      <c r="E11" s="46">
        <v>1500000</v>
      </c>
      <c r="F11" s="48"/>
      <c r="G11" s="48"/>
      <c r="H11" s="48"/>
      <c r="I11" s="48"/>
      <c r="J11" s="48"/>
      <c r="K11" s="48"/>
      <c r="L11" s="48"/>
      <c r="M11" s="48"/>
      <c r="N11" s="49"/>
      <c r="O11" s="49"/>
    </row>
    <row r="12" spans="1:15" s="43" customFormat="1" x14ac:dyDescent="0.25">
      <c r="C12" s="45"/>
      <c r="D12" s="45"/>
      <c r="E12" s="46"/>
      <c r="F12" s="48"/>
      <c r="G12" s="48"/>
      <c r="H12" s="48"/>
      <c r="I12" s="48"/>
      <c r="J12" s="48"/>
      <c r="K12" s="48"/>
      <c r="L12" s="48"/>
      <c r="M12" s="48"/>
      <c r="N12" s="49"/>
      <c r="O12" s="49"/>
    </row>
    <row r="13" spans="1:15" s="43" customFormat="1" x14ac:dyDescent="0.25">
      <c r="B13" s="44" t="s">
        <v>140</v>
      </c>
      <c r="C13" s="45"/>
      <c r="D13" s="45"/>
      <c r="E13" s="46"/>
      <c r="F13" s="48"/>
      <c r="G13" s="48"/>
      <c r="H13" s="48"/>
      <c r="I13" s="48"/>
      <c r="J13" s="48"/>
      <c r="K13" s="48"/>
      <c r="L13" s="48"/>
      <c r="M13" s="48"/>
      <c r="N13" s="49"/>
      <c r="O13" s="49"/>
    </row>
    <row r="14" spans="1:15" s="43" customFormat="1" x14ac:dyDescent="0.25">
      <c r="B14" s="43" t="s">
        <v>132</v>
      </c>
      <c r="C14" s="45">
        <v>2001</v>
      </c>
      <c r="D14" s="45">
        <v>20</v>
      </c>
      <c r="E14" s="46">
        <v>700000</v>
      </c>
      <c r="F14" s="48"/>
      <c r="G14" s="48"/>
      <c r="H14" s="48"/>
      <c r="I14" s="48"/>
      <c r="J14" s="48"/>
      <c r="K14" s="48"/>
      <c r="L14" s="48"/>
      <c r="M14" s="48"/>
      <c r="N14" s="49"/>
      <c r="O14" s="49"/>
    </row>
    <row r="15" spans="1:15" s="43" customFormat="1" x14ac:dyDescent="0.25">
      <c r="B15" s="43" t="s">
        <v>133</v>
      </c>
      <c r="C15" s="45">
        <v>2017</v>
      </c>
      <c r="D15" s="45">
        <v>20</v>
      </c>
      <c r="E15" s="46">
        <v>900000</v>
      </c>
      <c r="F15" s="48"/>
      <c r="G15" s="48"/>
      <c r="H15" s="48"/>
      <c r="I15" s="48"/>
      <c r="J15" s="48"/>
      <c r="K15" s="48"/>
      <c r="L15" s="48"/>
      <c r="M15" s="48"/>
      <c r="N15" s="49"/>
      <c r="O15" s="49"/>
    </row>
    <row r="16" spans="1:15" s="43" customFormat="1" x14ac:dyDescent="0.25">
      <c r="B16" s="43" t="s">
        <v>134</v>
      </c>
      <c r="C16" s="45">
        <v>1995</v>
      </c>
      <c r="D16" s="45">
        <v>20</v>
      </c>
      <c r="E16" s="46">
        <v>900000</v>
      </c>
      <c r="F16" s="48"/>
      <c r="G16" s="48"/>
      <c r="H16" s="48"/>
      <c r="I16" s="48"/>
      <c r="J16" s="48"/>
      <c r="K16" s="48"/>
      <c r="L16" s="48"/>
      <c r="M16" s="48"/>
      <c r="N16" s="49"/>
      <c r="O16" s="49"/>
    </row>
    <row r="17" spans="2:15" s="43" customFormat="1" x14ac:dyDescent="0.25">
      <c r="B17" s="43" t="s">
        <v>135</v>
      </c>
      <c r="C17" s="45">
        <v>2019</v>
      </c>
      <c r="D17" s="45">
        <v>20</v>
      </c>
      <c r="E17" s="46">
        <v>900000</v>
      </c>
      <c r="F17" s="48"/>
      <c r="G17" s="48"/>
      <c r="H17" s="48"/>
      <c r="I17" s="48"/>
      <c r="J17" s="48"/>
      <c r="K17" s="48"/>
      <c r="L17" s="48"/>
      <c r="M17" s="48"/>
      <c r="N17" s="49"/>
      <c r="O17" s="49"/>
    </row>
    <row r="18" spans="2:15" s="43" customFormat="1" x14ac:dyDescent="0.25">
      <c r="B18" s="43" t="s">
        <v>136</v>
      </c>
      <c r="C18" s="45">
        <v>2007</v>
      </c>
      <c r="D18" s="45">
        <v>20</v>
      </c>
      <c r="E18" s="46">
        <v>800000</v>
      </c>
      <c r="F18" s="48"/>
      <c r="G18" s="48"/>
      <c r="H18" s="48"/>
      <c r="I18" s="48"/>
      <c r="J18" s="48"/>
      <c r="K18" s="48"/>
      <c r="L18" s="48"/>
      <c r="M18" s="48"/>
      <c r="N18" s="49"/>
      <c r="O18" s="49"/>
    </row>
    <row r="19" spans="2:15" s="43" customFormat="1" x14ac:dyDescent="0.25">
      <c r="B19" s="43" t="s">
        <v>139</v>
      </c>
      <c r="C19" s="45">
        <v>2002</v>
      </c>
      <c r="D19" s="45">
        <v>25</v>
      </c>
      <c r="E19" s="46">
        <v>900000</v>
      </c>
      <c r="F19" s="48"/>
      <c r="G19" s="48"/>
      <c r="H19" s="48"/>
      <c r="I19" s="48"/>
      <c r="J19" s="48"/>
      <c r="K19" s="48"/>
      <c r="L19" s="48"/>
      <c r="M19" s="48"/>
      <c r="N19" s="49"/>
      <c r="O19" s="49"/>
    </row>
    <row r="20" spans="2:15" s="43" customFormat="1" x14ac:dyDescent="0.25">
      <c r="B20" s="43" t="s">
        <v>146</v>
      </c>
      <c r="C20" s="45">
        <v>1996</v>
      </c>
      <c r="D20" s="45">
        <v>25</v>
      </c>
      <c r="E20" s="46">
        <v>1000000</v>
      </c>
      <c r="F20" s="48"/>
      <c r="G20" s="48"/>
      <c r="H20" s="48"/>
      <c r="I20" s="48"/>
      <c r="J20" s="48"/>
      <c r="K20" s="48"/>
      <c r="L20" s="48"/>
      <c r="M20" s="48"/>
      <c r="N20" s="49"/>
      <c r="O20" s="49"/>
    </row>
    <row r="21" spans="2:15" s="43" customFormat="1" x14ac:dyDescent="0.25">
      <c r="C21" s="45"/>
      <c r="D21" s="45"/>
      <c r="E21" s="46"/>
      <c r="F21" s="48"/>
      <c r="G21" s="48"/>
      <c r="H21" s="48"/>
      <c r="I21" s="48"/>
      <c r="J21" s="48"/>
      <c r="K21" s="48"/>
      <c r="L21" s="48"/>
      <c r="M21" s="48"/>
      <c r="N21" s="49"/>
      <c r="O21" s="49"/>
    </row>
    <row r="22" spans="2:15" s="43" customFormat="1" x14ac:dyDescent="0.25">
      <c r="B22" s="44" t="s">
        <v>141</v>
      </c>
      <c r="C22" s="45"/>
      <c r="D22" s="45"/>
      <c r="E22" s="46"/>
      <c r="F22" s="48"/>
      <c r="G22" s="48"/>
      <c r="H22" s="48"/>
      <c r="I22" s="48"/>
      <c r="J22" s="48"/>
      <c r="K22" s="48"/>
      <c r="L22" s="48"/>
      <c r="M22" s="48"/>
      <c r="N22" s="49"/>
      <c r="O22" s="49"/>
    </row>
    <row r="23" spans="2:15" s="43" customFormat="1" x14ac:dyDescent="0.25">
      <c r="B23" s="43" t="s">
        <v>142</v>
      </c>
      <c r="C23" s="45">
        <v>2024</v>
      </c>
      <c r="D23" s="45">
        <v>10</v>
      </c>
      <c r="E23" s="46">
        <v>400000</v>
      </c>
      <c r="F23" s="48"/>
      <c r="G23" s="48"/>
      <c r="H23" s="48"/>
      <c r="I23" s="48"/>
      <c r="J23" s="48"/>
      <c r="K23" s="48"/>
      <c r="L23" s="48"/>
      <c r="M23" s="48"/>
      <c r="N23" s="49"/>
      <c r="O23" s="49"/>
    </row>
    <row r="24" spans="2:15" s="43" customFormat="1" x14ac:dyDescent="0.25">
      <c r="B24" s="43" t="s">
        <v>144</v>
      </c>
      <c r="C24" s="45">
        <v>2018</v>
      </c>
      <c r="D24" s="45">
        <v>10</v>
      </c>
      <c r="E24" s="46">
        <v>400000</v>
      </c>
      <c r="F24" s="48"/>
      <c r="G24" s="48"/>
      <c r="H24" s="48"/>
      <c r="I24" s="48"/>
      <c r="J24" s="48"/>
      <c r="K24" s="48"/>
      <c r="L24" s="48"/>
      <c r="M24" s="48"/>
      <c r="N24" s="49"/>
      <c r="O24" s="49"/>
    </row>
    <row r="25" spans="2:15" s="43" customFormat="1" x14ac:dyDescent="0.25">
      <c r="B25" s="43" t="s">
        <v>143</v>
      </c>
      <c r="C25" s="45">
        <v>2019</v>
      </c>
      <c r="D25" s="45">
        <v>10</v>
      </c>
      <c r="E25" s="46">
        <v>550000</v>
      </c>
      <c r="F25" s="48"/>
      <c r="G25" s="48"/>
      <c r="H25" s="48"/>
      <c r="I25" s="48"/>
      <c r="J25" s="48"/>
      <c r="K25" s="48"/>
      <c r="L25" s="48"/>
      <c r="M25" s="48"/>
      <c r="N25" s="49"/>
      <c r="O25" s="49"/>
    </row>
    <row r="26" spans="2:15" s="43" customFormat="1" x14ac:dyDescent="0.25">
      <c r="B26" s="43" t="s">
        <v>145</v>
      </c>
      <c r="C26" s="45">
        <v>2017</v>
      </c>
      <c r="D26" s="45">
        <v>10</v>
      </c>
      <c r="E26" s="46">
        <v>550000</v>
      </c>
      <c r="F26" s="48"/>
      <c r="G26" s="48"/>
      <c r="H26" s="48"/>
      <c r="I26" s="48"/>
      <c r="J26" s="48"/>
      <c r="K26" s="48"/>
      <c r="L26" s="48"/>
      <c r="M26" s="48"/>
      <c r="N26" s="49"/>
      <c r="O26" s="49"/>
    </row>
    <row r="27" spans="2:15" s="43" customFormat="1" x14ac:dyDescent="0.25">
      <c r="B27" s="43" t="s">
        <v>147</v>
      </c>
      <c r="C27" s="45">
        <v>2013</v>
      </c>
      <c r="D27" s="45">
        <v>10</v>
      </c>
      <c r="E27" s="46" t="s">
        <v>149</v>
      </c>
      <c r="F27" s="48"/>
      <c r="G27" s="48"/>
      <c r="H27" s="48"/>
      <c r="I27" s="48"/>
      <c r="J27" s="48"/>
      <c r="K27" s="48"/>
      <c r="L27" s="48"/>
      <c r="M27" s="48"/>
      <c r="N27" s="49"/>
      <c r="O27" s="49"/>
    </row>
    <row r="28" spans="2:15" s="43" customFormat="1" x14ac:dyDescent="0.25">
      <c r="B28" s="43" t="s">
        <v>147</v>
      </c>
      <c r="C28" s="45">
        <v>2024</v>
      </c>
      <c r="D28" s="45">
        <v>10</v>
      </c>
      <c r="E28" s="46">
        <v>378200</v>
      </c>
      <c r="F28" s="48"/>
      <c r="G28" s="48"/>
      <c r="H28" s="48"/>
      <c r="I28" s="48"/>
      <c r="J28" s="48"/>
      <c r="K28" s="48"/>
      <c r="L28" s="48"/>
      <c r="M28" s="48"/>
      <c r="N28" s="49"/>
      <c r="O28" s="49"/>
    </row>
    <row r="29" spans="2:15" s="43" customFormat="1" x14ac:dyDescent="0.25">
      <c r="B29" s="43" t="s">
        <v>150</v>
      </c>
      <c r="C29" s="45">
        <v>2016</v>
      </c>
      <c r="D29" s="45">
        <v>10</v>
      </c>
      <c r="E29" s="46">
        <v>500000</v>
      </c>
      <c r="F29" s="48"/>
      <c r="G29" s="48"/>
      <c r="H29" s="48"/>
      <c r="I29" s="48"/>
      <c r="J29" s="48"/>
      <c r="K29" s="48"/>
      <c r="L29" s="48"/>
      <c r="M29" s="48"/>
      <c r="N29" s="49"/>
      <c r="O29" s="49"/>
    </row>
    <row r="30" spans="2:15" s="43" customFormat="1" x14ac:dyDescent="0.25">
      <c r="C30" s="45"/>
      <c r="D30" s="45"/>
      <c r="E30" s="46"/>
      <c r="F30" s="48"/>
      <c r="G30" s="48"/>
      <c r="H30" s="48"/>
      <c r="I30" s="48"/>
      <c r="J30" s="48"/>
      <c r="K30" s="48"/>
      <c r="L30" s="48"/>
      <c r="M30" s="48"/>
      <c r="N30" s="49"/>
      <c r="O30" s="49"/>
    </row>
    <row r="31" spans="2:15" s="43" customFormat="1" x14ac:dyDescent="0.25">
      <c r="B31" s="44" t="s">
        <v>154</v>
      </c>
      <c r="C31" s="45"/>
      <c r="D31" s="45"/>
      <c r="E31" s="46"/>
      <c r="F31" s="48"/>
      <c r="G31" s="48"/>
      <c r="H31" s="48"/>
      <c r="I31" s="48"/>
      <c r="J31" s="48"/>
      <c r="K31" s="48"/>
      <c r="L31" s="48"/>
      <c r="M31" s="48"/>
      <c r="N31" s="49"/>
      <c r="O31" s="49"/>
    </row>
    <row r="32" spans="2:15" s="43" customFormat="1" x14ac:dyDescent="0.25">
      <c r="B32" s="43" t="s">
        <v>155</v>
      </c>
      <c r="C32" s="45">
        <v>2013</v>
      </c>
      <c r="D32" s="45">
        <v>10</v>
      </c>
      <c r="E32" s="46">
        <v>68000</v>
      </c>
      <c r="F32" s="48"/>
      <c r="G32" s="48"/>
      <c r="H32" s="48"/>
      <c r="I32" s="48"/>
      <c r="J32" s="48"/>
      <c r="K32" s="48"/>
      <c r="L32" s="48"/>
      <c r="M32" s="48"/>
      <c r="N32" s="49"/>
      <c r="O32" s="49"/>
    </row>
    <row r="33" spans="2:15" s="43" customFormat="1" x14ac:dyDescent="0.25">
      <c r="B33" s="43" t="s">
        <v>156</v>
      </c>
      <c r="C33" s="45">
        <v>2009</v>
      </c>
      <c r="D33" s="45">
        <v>15</v>
      </c>
      <c r="E33" s="46">
        <v>52000</v>
      </c>
      <c r="F33" s="48"/>
      <c r="G33" s="48"/>
      <c r="H33" s="48"/>
      <c r="I33" s="48"/>
      <c r="J33" s="48"/>
      <c r="K33" s="48"/>
      <c r="L33" s="48"/>
      <c r="M33" s="48"/>
      <c r="N33" s="49"/>
      <c r="O33" s="49"/>
    </row>
    <row r="34" spans="2:15" s="43" customFormat="1" x14ac:dyDescent="0.25">
      <c r="B34" s="43" t="s">
        <v>157</v>
      </c>
      <c r="C34" s="45">
        <v>2023</v>
      </c>
      <c r="D34" s="45">
        <v>10</v>
      </c>
      <c r="E34" s="46">
        <v>70000</v>
      </c>
      <c r="F34" s="48"/>
      <c r="G34" s="48"/>
      <c r="H34" s="48"/>
      <c r="I34" s="48"/>
      <c r="J34" s="48"/>
      <c r="K34" s="48"/>
      <c r="L34" s="48"/>
      <c r="M34" s="48"/>
      <c r="N34" s="49"/>
      <c r="O34" s="49"/>
    </row>
    <row r="35" spans="2:15" s="43" customFormat="1" x14ac:dyDescent="0.25">
      <c r="B35" s="43" t="s">
        <v>158</v>
      </c>
      <c r="C35" s="45">
        <v>2018</v>
      </c>
      <c r="D35" s="45">
        <v>15</v>
      </c>
      <c r="E35" s="46">
        <v>45000</v>
      </c>
      <c r="F35" s="48"/>
      <c r="G35" s="48"/>
      <c r="H35" s="48"/>
      <c r="I35" s="48"/>
      <c r="J35" s="48"/>
      <c r="K35" s="48"/>
      <c r="L35" s="48"/>
      <c r="M35" s="48"/>
      <c r="N35" s="49"/>
      <c r="O35" s="49"/>
    </row>
    <row r="36" spans="2:15" s="43" customFormat="1" x14ac:dyDescent="0.25">
      <c r="B36" s="43" t="s">
        <v>159</v>
      </c>
      <c r="C36" s="45">
        <v>2002</v>
      </c>
      <c r="D36" s="45">
        <v>25</v>
      </c>
      <c r="E36" s="46">
        <v>100000</v>
      </c>
      <c r="F36" s="48"/>
      <c r="G36" s="48"/>
      <c r="H36" s="48"/>
      <c r="I36" s="48"/>
      <c r="J36" s="48"/>
      <c r="K36" s="48"/>
      <c r="L36" s="48"/>
      <c r="M36" s="48"/>
      <c r="N36" s="49"/>
      <c r="O36" s="49"/>
    </row>
    <row r="37" spans="2:15" s="43" customFormat="1" x14ac:dyDescent="0.25">
      <c r="B37" s="43" t="s">
        <v>160</v>
      </c>
      <c r="C37" s="45">
        <v>2008</v>
      </c>
      <c r="D37" s="45">
        <v>20</v>
      </c>
      <c r="E37" s="46">
        <v>50000</v>
      </c>
      <c r="F37" s="48"/>
      <c r="G37" s="48"/>
      <c r="H37" s="48"/>
      <c r="I37" s="48"/>
      <c r="J37" s="48"/>
      <c r="K37" s="48"/>
      <c r="L37" s="48"/>
      <c r="M37" s="48"/>
      <c r="N37" s="49"/>
      <c r="O37" s="49"/>
    </row>
    <row r="38" spans="2:15" s="43" customFormat="1" x14ac:dyDescent="0.25">
      <c r="B38" s="43" t="s">
        <v>161</v>
      </c>
      <c r="C38" s="45">
        <v>2012</v>
      </c>
      <c r="D38" s="45">
        <v>25</v>
      </c>
      <c r="E38" s="46">
        <v>100000</v>
      </c>
      <c r="F38" s="48"/>
      <c r="G38" s="48"/>
      <c r="H38" s="48"/>
      <c r="I38" s="48"/>
      <c r="J38" s="48"/>
      <c r="K38" s="48"/>
      <c r="L38" s="48"/>
      <c r="M38" s="48"/>
      <c r="N38" s="49"/>
      <c r="O38" s="49"/>
    </row>
    <row r="39" spans="2:15" s="43" customFormat="1" x14ac:dyDescent="0.25">
      <c r="B39" s="43" t="s">
        <v>162</v>
      </c>
      <c r="C39" s="45">
        <v>2016</v>
      </c>
      <c r="D39" s="45">
        <v>10</v>
      </c>
      <c r="E39" s="46">
        <v>80000</v>
      </c>
      <c r="F39" s="48"/>
      <c r="G39" s="48"/>
      <c r="H39" s="48"/>
      <c r="I39" s="48"/>
      <c r="J39" s="48"/>
      <c r="K39" s="48"/>
      <c r="L39" s="48"/>
      <c r="M39" s="48"/>
      <c r="N39" s="49"/>
      <c r="O39" s="49"/>
    </row>
    <row r="40" spans="2:15" s="43" customFormat="1" x14ac:dyDescent="0.25">
      <c r="B40" s="43" t="s">
        <v>163</v>
      </c>
      <c r="C40" s="45">
        <v>2023</v>
      </c>
      <c r="D40" s="45">
        <v>15</v>
      </c>
      <c r="E40" s="46">
        <v>80000</v>
      </c>
      <c r="F40" s="48"/>
      <c r="G40" s="48"/>
      <c r="H40" s="48"/>
      <c r="I40" s="48"/>
      <c r="J40" s="48"/>
      <c r="K40" s="48"/>
      <c r="L40" s="48"/>
      <c r="M40" s="48"/>
      <c r="N40" s="49"/>
      <c r="O40" s="49"/>
    </row>
    <row r="41" spans="2:15" s="43" customFormat="1" x14ac:dyDescent="0.25">
      <c r="B41" s="43" t="s">
        <v>164</v>
      </c>
      <c r="C41" s="45">
        <v>2016</v>
      </c>
      <c r="D41" s="45">
        <v>20</v>
      </c>
      <c r="E41" s="46">
        <v>100000</v>
      </c>
      <c r="F41" s="48"/>
      <c r="G41" s="48"/>
      <c r="H41" s="48"/>
      <c r="I41" s="48"/>
      <c r="J41" s="48"/>
      <c r="K41" s="48"/>
      <c r="L41" s="48"/>
      <c r="M41" s="48"/>
      <c r="N41" s="49"/>
      <c r="O41" s="49"/>
    </row>
    <row r="42" spans="2:15" s="43" customFormat="1" x14ac:dyDescent="0.25">
      <c r="B42" s="43" t="s">
        <v>165</v>
      </c>
      <c r="C42" s="45">
        <v>2008</v>
      </c>
      <c r="D42" s="45">
        <v>20</v>
      </c>
      <c r="E42" s="46">
        <v>35000</v>
      </c>
      <c r="F42" s="48"/>
      <c r="G42" s="48"/>
      <c r="H42" s="48"/>
      <c r="I42" s="48"/>
      <c r="J42" s="48"/>
      <c r="K42" s="48"/>
      <c r="L42" s="48"/>
      <c r="M42" s="48"/>
      <c r="N42" s="49"/>
      <c r="O42" s="49"/>
    </row>
    <row r="43" spans="2:15" s="43" customFormat="1" x14ac:dyDescent="0.25">
      <c r="B43" s="43" t="s">
        <v>166</v>
      </c>
      <c r="C43" s="45">
        <v>2024</v>
      </c>
      <c r="D43" s="45">
        <v>10</v>
      </c>
      <c r="E43" s="46">
        <v>50000</v>
      </c>
      <c r="F43" s="48"/>
      <c r="G43" s="48"/>
      <c r="H43" s="48"/>
      <c r="I43" s="48"/>
      <c r="J43" s="48"/>
      <c r="K43" s="48"/>
      <c r="L43" s="48"/>
      <c r="M43" s="48"/>
      <c r="N43" s="49"/>
      <c r="O43" s="49"/>
    </row>
    <row r="44" spans="2:15" s="43" customFormat="1" x14ac:dyDescent="0.25">
      <c r="B44" s="43" t="s">
        <v>167</v>
      </c>
      <c r="C44" s="45"/>
      <c r="D44" s="45"/>
      <c r="E44" s="46">
        <v>500000</v>
      </c>
      <c r="F44" s="48"/>
      <c r="G44" s="48"/>
      <c r="H44" s="48"/>
      <c r="I44" s="48"/>
      <c r="J44" s="48"/>
      <c r="K44" s="48"/>
      <c r="L44" s="48"/>
      <c r="M44" s="48"/>
      <c r="N44" s="49"/>
      <c r="O44" s="49"/>
    </row>
    <row r="45" spans="2:15" s="43" customFormat="1" x14ac:dyDescent="0.25">
      <c r="C45" s="45"/>
      <c r="D45" s="45"/>
      <c r="E45" s="46"/>
      <c r="F45" s="48"/>
      <c r="G45" s="48"/>
      <c r="H45" s="48"/>
      <c r="I45" s="48"/>
      <c r="J45" s="48"/>
      <c r="K45" s="48"/>
      <c r="L45" s="48"/>
      <c r="M45" s="48"/>
      <c r="N45" s="49"/>
      <c r="O45" s="49"/>
    </row>
    <row r="46" spans="2:15" s="43" customFormat="1" x14ac:dyDescent="0.25">
      <c r="B46" s="44" t="s">
        <v>168</v>
      </c>
      <c r="C46" s="45"/>
      <c r="D46" s="45"/>
      <c r="E46" s="46"/>
      <c r="F46" s="48"/>
      <c r="G46" s="48"/>
      <c r="H46" s="48"/>
      <c r="I46" s="48"/>
      <c r="J46" s="48"/>
      <c r="K46" s="48"/>
      <c r="L46" s="48"/>
      <c r="M46" s="48"/>
      <c r="N46" s="49"/>
      <c r="O46" s="49"/>
    </row>
    <row r="47" spans="2:15" s="43" customFormat="1" x14ac:dyDescent="0.25">
      <c r="B47" s="43" t="s">
        <v>169</v>
      </c>
      <c r="C47" s="45">
        <v>2022</v>
      </c>
      <c r="D47" s="45">
        <v>15</v>
      </c>
      <c r="E47" s="46">
        <v>3799</v>
      </c>
      <c r="F47" s="48"/>
      <c r="G47" s="48"/>
      <c r="H47" s="48"/>
      <c r="I47" s="48"/>
      <c r="J47" s="48"/>
      <c r="K47" s="48"/>
      <c r="L47" s="48"/>
      <c r="M47" s="48"/>
      <c r="N47" s="49"/>
      <c r="O47" s="49"/>
    </row>
    <row r="48" spans="2:15" s="43" customFormat="1" x14ac:dyDescent="0.25">
      <c r="B48" s="43" t="s">
        <v>170</v>
      </c>
      <c r="C48" s="45"/>
      <c r="D48" s="45">
        <v>10</v>
      </c>
      <c r="E48" s="46" t="s">
        <v>171</v>
      </c>
      <c r="F48" s="48"/>
      <c r="G48" s="48"/>
      <c r="H48" s="48"/>
      <c r="I48" s="48"/>
      <c r="J48" s="48"/>
      <c r="K48" s="48"/>
      <c r="L48" s="48"/>
      <c r="M48" s="48"/>
      <c r="N48" s="49"/>
      <c r="O48" s="49"/>
    </row>
    <row r="49" spans="2:15" s="43" customFormat="1" x14ac:dyDescent="0.25">
      <c r="B49" s="43" t="s">
        <v>172</v>
      </c>
      <c r="C49" s="45"/>
      <c r="D49" s="45">
        <v>15</v>
      </c>
      <c r="E49" s="46">
        <v>5000</v>
      </c>
      <c r="F49" s="48"/>
      <c r="G49" s="48"/>
      <c r="H49" s="48"/>
      <c r="I49" s="48"/>
      <c r="J49" s="48"/>
      <c r="K49" s="48"/>
      <c r="L49" s="48"/>
      <c r="M49" s="48"/>
      <c r="N49" s="49"/>
      <c r="O49" s="49"/>
    </row>
    <row r="50" spans="2:15" s="43" customFormat="1" x14ac:dyDescent="0.25">
      <c r="B50" s="43" t="s">
        <v>173</v>
      </c>
      <c r="C50" s="45">
        <v>2021</v>
      </c>
      <c r="D50" s="45">
        <v>15</v>
      </c>
      <c r="E50" s="46">
        <v>5000</v>
      </c>
      <c r="F50" s="48"/>
      <c r="G50" s="48"/>
      <c r="H50" s="48"/>
      <c r="I50" s="48"/>
      <c r="J50" s="48"/>
      <c r="K50" s="48"/>
      <c r="L50" s="48"/>
      <c r="M50" s="48"/>
      <c r="N50" s="49"/>
      <c r="O50" s="49"/>
    </row>
    <row r="51" spans="2:15" s="43" customFormat="1" x14ac:dyDescent="0.25">
      <c r="B51" s="43" t="s">
        <v>174</v>
      </c>
      <c r="C51" s="45">
        <v>2007</v>
      </c>
      <c r="D51" s="45">
        <v>20</v>
      </c>
      <c r="E51" s="46">
        <v>10000</v>
      </c>
      <c r="F51" s="48"/>
      <c r="G51" s="48"/>
      <c r="H51" s="48"/>
      <c r="I51" s="48"/>
      <c r="J51" s="48"/>
      <c r="K51" s="48"/>
      <c r="L51" s="48"/>
      <c r="M51" s="48"/>
      <c r="N51" s="49"/>
      <c r="O51" s="49"/>
    </row>
    <row r="52" spans="2:15" s="43" customFormat="1" x14ac:dyDescent="0.25">
      <c r="C52" s="45"/>
      <c r="D52" s="45"/>
      <c r="E52" s="46"/>
      <c r="F52" s="48"/>
      <c r="G52" s="48"/>
      <c r="H52" s="48"/>
      <c r="I52" s="48"/>
      <c r="J52" s="48"/>
      <c r="K52" s="48"/>
      <c r="L52" s="48"/>
      <c r="M52" s="48"/>
      <c r="N52" s="49"/>
      <c r="O52" s="49"/>
    </row>
    <row r="53" spans="2:15" s="43" customFormat="1" ht="15.75" thickBot="1" x14ac:dyDescent="0.3">
      <c r="C53" s="45"/>
      <c r="D53" s="45"/>
      <c r="E53" s="50" t="s">
        <v>188</v>
      </c>
      <c r="F53" s="51">
        <f>SUM(F10:F52)</f>
        <v>0</v>
      </c>
      <c r="G53" s="51">
        <f t="shared" ref="G53:O53" si="0">SUM(G10:G52)</f>
        <v>0</v>
      </c>
      <c r="H53" s="51">
        <f t="shared" si="0"/>
        <v>0</v>
      </c>
      <c r="I53" s="51">
        <f t="shared" si="0"/>
        <v>0</v>
      </c>
      <c r="J53" s="51">
        <f t="shared" si="0"/>
        <v>0</v>
      </c>
      <c r="K53" s="51">
        <f t="shared" si="0"/>
        <v>0</v>
      </c>
      <c r="L53" s="51">
        <f t="shared" si="0"/>
        <v>0</v>
      </c>
      <c r="M53" s="51">
        <f t="shared" si="0"/>
        <v>0</v>
      </c>
      <c r="N53" s="51">
        <f t="shared" si="0"/>
        <v>0</v>
      </c>
      <c r="O53" s="51">
        <f t="shared" si="0"/>
        <v>0</v>
      </c>
    </row>
    <row r="54" spans="2:15" s="43" customFormat="1" ht="15.75" thickTop="1" x14ac:dyDescent="0.25">
      <c r="C54" s="45"/>
      <c r="D54" s="45"/>
      <c r="E54" s="46"/>
      <c r="F54" s="48"/>
      <c r="G54" s="48"/>
      <c r="H54" s="48"/>
      <c r="I54" s="48"/>
      <c r="J54" s="48"/>
      <c r="K54" s="48"/>
      <c r="L54" s="48"/>
      <c r="M54" s="48"/>
      <c r="N54" s="49"/>
      <c r="O54" s="49"/>
    </row>
    <row r="55" spans="2:15" s="43" customFormat="1" x14ac:dyDescent="0.25">
      <c r="C55" s="45"/>
      <c r="D55" s="45"/>
      <c r="E55" s="46"/>
      <c r="F55" s="48"/>
      <c r="G55" s="48"/>
      <c r="H55" s="48"/>
      <c r="I55" s="48"/>
      <c r="J55" s="48"/>
      <c r="K55" s="48"/>
      <c r="L55" s="48"/>
      <c r="M55" s="48"/>
      <c r="N55" s="49"/>
      <c r="O55" s="49"/>
    </row>
    <row r="56" spans="2:15" s="43" customFormat="1" x14ac:dyDescent="0.25">
      <c r="C56" s="45"/>
      <c r="D56" s="45"/>
      <c r="E56" s="46"/>
      <c r="F56" s="48"/>
      <c r="G56" s="48"/>
      <c r="H56" s="48"/>
      <c r="I56" s="48"/>
      <c r="J56" s="48"/>
      <c r="K56" s="48"/>
      <c r="L56" s="48"/>
      <c r="M56" s="48"/>
      <c r="N56" s="49"/>
      <c r="O56" s="49"/>
    </row>
    <row r="57" spans="2:15" s="43" customFormat="1" x14ac:dyDescent="0.25">
      <c r="C57" s="45"/>
      <c r="D57" s="45"/>
      <c r="E57" s="46"/>
      <c r="F57" s="48"/>
      <c r="G57" s="48"/>
      <c r="H57" s="48"/>
      <c r="I57" s="48"/>
      <c r="J57" s="48"/>
      <c r="K57" s="48"/>
      <c r="L57" s="48"/>
      <c r="M57" s="48"/>
      <c r="N57" s="49"/>
      <c r="O57" s="49"/>
    </row>
    <row r="58" spans="2:15" s="43" customFormat="1" x14ac:dyDescent="0.25">
      <c r="C58" s="45"/>
      <c r="D58" s="45"/>
      <c r="E58" s="46"/>
      <c r="F58" s="48"/>
      <c r="G58" s="48"/>
      <c r="H58" s="48"/>
      <c r="I58" s="48"/>
      <c r="J58" s="48"/>
      <c r="K58" s="48"/>
      <c r="L58" s="48"/>
      <c r="M58" s="48"/>
      <c r="N58" s="49"/>
      <c r="O58" s="49"/>
    </row>
    <row r="59" spans="2:15" s="43" customFormat="1" x14ac:dyDescent="0.25">
      <c r="C59" s="45"/>
      <c r="D59" s="45"/>
      <c r="E59" s="46"/>
      <c r="F59" s="48"/>
      <c r="G59" s="48"/>
      <c r="H59" s="48"/>
      <c r="I59" s="48"/>
      <c r="J59" s="48"/>
      <c r="K59" s="48"/>
      <c r="L59" s="48"/>
      <c r="M59" s="48"/>
      <c r="N59" s="49"/>
      <c r="O59" s="49"/>
    </row>
    <row r="60" spans="2:15" s="43" customFormat="1" x14ac:dyDescent="0.25">
      <c r="C60" s="45"/>
      <c r="D60" s="45"/>
      <c r="E60" s="46"/>
      <c r="F60" s="48"/>
      <c r="G60" s="48"/>
      <c r="H60" s="48"/>
      <c r="I60" s="48"/>
      <c r="J60" s="48"/>
      <c r="K60" s="48"/>
      <c r="L60" s="48"/>
      <c r="M60" s="48"/>
      <c r="N60" s="49"/>
      <c r="O60" s="49"/>
    </row>
    <row r="61" spans="2:15" s="43" customFormat="1" x14ac:dyDescent="0.25">
      <c r="C61" s="45"/>
      <c r="D61" s="45"/>
      <c r="E61" s="46"/>
      <c r="F61" s="45"/>
      <c r="G61" s="45"/>
      <c r="H61" s="45"/>
      <c r="I61" s="45"/>
      <c r="J61" s="45"/>
      <c r="K61" s="45"/>
      <c r="L61" s="45"/>
      <c r="M61" s="45"/>
    </row>
    <row r="62" spans="2:15" s="43" customFormat="1" x14ac:dyDescent="0.25">
      <c r="C62" s="45"/>
      <c r="D62" s="45"/>
      <c r="E62" s="46"/>
      <c r="F62" s="45"/>
      <c r="G62" s="45"/>
      <c r="H62" s="45"/>
      <c r="I62" s="45"/>
      <c r="J62" s="45"/>
      <c r="K62" s="45"/>
      <c r="L62" s="45"/>
      <c r="M62" s="45"/>
    </row>
    <row r="63" spans="2:15" s="43" customFormat="1" x14ac:dyDescent="0.25">
      <c r="C63" s="45"/>
      <c r="D63" s="45"/>
      <c r="E63" s="46"/>
      <c r="F63" s="45"/>
      <c r="G63" s="45"/>
      <c r="H63" s="45"/>
      <c r="I63" s="45"/>
      <c r="J63" s="45"/>
      <c r="K63" s="45"/>
      <c r="L63" s="45"/>
      <c r="M63" s="45"/>
    </row>
    <row r="64" spans="2:15" s="43" customFormat="1" x14ac:dyDescent="0.25">
      <c r="C64" s="45"/>
      <c r="D64" s="45"/>
      <c r="E64" s="46"/>
      <c r="F64" s="45"/>
      <c r="G64" s="45"/>
      <c r="H64" s="45"/>
      <c r="I64" s="45"/>
      <c r="J64" s="45"/>
      <c r="K64" s="45"/>
      <c r="L64" s="45"/>
      <c r="M64" s="45"/>
    </row>
    <row r="65" spans="3:13" s="43" customFormat="1" x14ac:dyDescent="0.25">
      <c r="C65" s="45"/>
      <c r="D65" s="45"/>
      <c r="E65" s="46"/>
      <c r="F65" s="45"/>
      <c r="G65" s="45"/>
      <c r="H65" s="45"/>
      <c r="I65" s="45"/>
      <c r="J65" s="45"/>
      <c r="K65" s="45"/>
      <c r="L65" s="45"/>
      <c r="M65" s="45"/>
    </row>
    <row r="66" spans="3:13" s="43" customFormat="1" x14ac:dyDescent="0.25">
      <c r="C66" s="45"/>
      <c r="D66" s="45"/>
      <c r="E66" s="46"/>
      <c r="F66" s="45"/>
      <c r="G66" s="45"/>
      <c r="H66" s="45"/>
      <c r="I66" s="45"/>
      <c r="J66" s="45"/>
      <c r="K66" s="45"/>
      <c r="L66" s="45"/>
      <c r="M66" s="45"/>
    </row>
  </sheetData>
  <mergeCells count="4">
    <mergeCell ref="F6:O6"/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FCA9-143B-4144-AD2E-6CC109F133AD}">
  <dimension ref="B1:R8"/>
  <sheetViews>
    <sheetView tabSelected="1" workbookViewId="0">
      <selection activeCell="E16" sqref="E16"/>
    </sheetView>
  </sheetViews>
  <sheetFormatPr defaultRowHeight="15" x14ac:dyDescent="0.25"/>
  <cols>
    <col min="2" max="2" width="21.7109375" customWidth="1"/>
    <col min="3" max="4" width="22.140625" customWidth="1"/>
    <col min="5" max="5" width="13.42578125" customWidth="1"/>
    <col min="6" max="6" width="17" bestFit="1" customWidth="1"/>
    <col min="7" max="7" width="20.140625" customWidth="1"/>
    <col min="8" max="8" width="16.140625" bestFit="1" customWidth="1"/>
    <col min="9" max="9" width="18.42578125" bestFit="1" customWidth="1"/>
    <col min="10" max="14" width="13.5703125" bestFit="1" customWidth="1"/>
  </cols>
  <sheetData>
    <row r="1" spans="2:18" s="36" customFormat="1" x14ac:dyDescent="0.25"/>
    <row r="2" spans="2:18" s="36" customFormat="1" x14ac:dyDescent="0.25"/>
    <row r="3" spans="2:18" s="36" customFormat="1" ht="15.75" thickBot="1" x14ac:dyDescent="0.3"/>
    <row r="4" spans="2:18" s="36" customFormat="1" ht="15.75" thickBot="1" x14ac:dyDescent="0.3">
      <c r="I4" s="66" t="s">
        <v>187</v>
      </c>
      <c r="J4" s="67"/>
      <c r="K4" s="67"/>
      <c r="L4" s="67"/>
      <c r="M4" s="67"/>
      <c r="N4" s="68"/>
      <c r="O4" s="47"/>
      <c r="P4" s="47"/>
      <c r="Q4" s="47"/>
      <c r="R4" s="47"/>
    </row>
    <row r="5" spans="2:18" s="37" customFormat="1" ht="45" x14ac:dyDescent="0.25">
      <c r="B5" s="38" t="s">
        <v>186</v>
      </c>
      <c r="C5" s="38" t="s">
        <v>175</v>
      </c>
      <c r="D5" s="38" t="s">
        <v>178</v>
      </c>
      <c r="E5" s="38" t="s">
        <v>176</v>
      </c>
      <c r="F5" s="38" t="s">
        <v>177</v>
      </c>
      <c r="G5" s="39" t="s">
        <v>191</v>
      </c>
      <c r="H5" s="39" t="s">
        <v>179</v>
      </c>
      <c r="I5" s="38" t="s">
        <v>180</v>
      </c>
      <c r="J5" s="38" t="s">
        <v>181</v>
      </c>
      <c r="K5" s="38" t="s">
        <v>182</v>
      </c>
      <c r="L5" s="38" t="s">
        <v>183</v>
      </c>
      <c r="M5" s="38" t="s">
        <v>184</v>
      </c>
      <c r="N5" s="38" t="s">
        <v>185</v>
      </c>
    </row>
    <row r="6" spans="2:18" s="69" customFormat="1" x14ac:dyDescent="0.25">
      <c r="B6" s="69" t="s">
        <v>189</v>
      </c>
      <c r="C6" s="70">
        <v>250000</v>
      </c>
      <c r="D6" s="73">
        <v>5.0700000000000002E-2</v>
      </c>
      <c r="E6" s="71">
        <v>45566</v>
      </c>
      <c r="F6" s="69">
        <v>4</v>
      </c>
      <c r="G6" s="70">
        <v>17368.43</v>
      </c>
      <c r="H6" s="70">
        <v>211032</v>
      </c>
      <c r="I6" s="70">
        <v>69473.72</v>
      </c>
      <c r="J6" s="70">
        <v>69473.72</v>
      </c>
      <c r="K6" s="70">
        <v>69473.72</v>
      </c>
      <c r="L6" s="70">
        <v>0</v>
      </c>
      <c r="M6" s="70">
        <v>0</v>
      </c>
      <c r="N6" s="70">
        <v>0</v>
      </c>
    </row>
    <row r="7" spans="2:18" s="69" customFormat="1" x14ac:dyDescent="0.25">
      <c r="B7" s="69" t="s">
        <v>190</v>
      </c>
      <c r="C7" s="70">
        <v>1640000</v>
      </c>
      <c r="D7" s="73">
        <v>6.5000000000000002E-2</v>
      </c>
      <c r="E7" s="72">
        <v>39822</v>
      </c>
      <c r="F7" s="69" t="s">
        <v>192</v>
      </c>
      <c r="G7" s="70">
        <v>7123.28</v>
      </c>
      <c r="H7" s="70">
        <v>816631.56</v>
      </c>
      <c r="I7" s="70">
        <v>85479.360000000001</v>
      </c>
      <c r="J7" s="70">
        <v>85479.360000000001</v>
      </c>
      <c r="K7" s="70">
        <v>85479.360000000001</v>
      </c>
      <c r="L7" s="70">
        <v>85479.360000000001</v>
      </c>
      <c r="M7" s="70">
        <v>85479.360000000001</v>
      </c>
      <c r="N7" s="70">
        <v>85479.360000000001</v>
      </c>
    </row>
    <row r="8" spans="2:18" x14ac:dyDescent="0.25">
      <c r="D8" t="s">
        <v>193</v>
      </c>
    </row>
  </sheetData>
  <mergeCells count="1">
    <mergeCell ref="I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apparatus</vt:lpstr>
      <vt:lpstr>capital projection</vt:lpstr>
      <vt:lpstr>Debt Service Obligations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Civetti</dc:creator>
  <cp:lastModifiedBy>Winemiller, Jillian</cp:lastModifiedBy>
  <dcterms:created xsi:type="dcterms:W3CDTF">2025-02-19T23:30:09Z</dcterms:created>
  <dcterms:modified xsi:type="dcterms:W3CDTF">2025-02-21T19:13:27Z</dcterms:modified>
</cp:coreProperties>
</file>